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2\VOP\Výměné díly 2022 - 2024\65422013\Rozpočty +10%\"/>
    </mc:Choice>
  </mc:AlternateContent>
  <bookViews>
    <workbookView xWindow="0" yWindow="0" windowWidth="0" windowHeight="0"/>
  </bookViews>
  <sheets>
    <sheet name="Rekapitulace stavby" sheetId="1" r:id="rId1"/>
    <sheet name="2022 - Údržba a oprava vý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'2022 - Údržba a oprava vý...'!$C$111:$K$415</definedName>
    <definedName name="_xlnm.Print_Area" localSheetId="1">'2022 - Údržba a oprava vý...'!$C$101:$J$415</definedName>
    <definedName name="_xlnm.Print_Titles" localSheetId="1">'2022 - Údržba a oprava vý...'!$111:$111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F108"/>
  <c r="F106"/>
  <c r="E104"/>
  <c r="F89"/>
  <c r="F87"/>
  <c r="E85"/>
  <c r="J22"/>
  <c r="E22"/>
  <c r="J90"/>
  <c r="J21"/>
  <c r="J19"/>
  <c r="E19"/>
  <c r="J108"/>
  <c r="J18"/>
  <c r="J16"/>
  <c r="E16"/>
  <c r="F109"/>
  <c r="J15"/>
  <c r="J10"/>
  <c r="J106"/>
  <c i="1" r="L90"/>
  <c r="AM90"/>
  <c r="AM89"/>
  <c r="L89"/>
  <c r="AM87"/>
  <c r="L87"/>
  <c r="L85"/>
  <c r="L84"/>
  <c i="2" r="BK359"/>
  <c r="J337"/>
  <c r="BK327"/>
  <c r="J307"/>
  <c r="J299"/>
  <c r="BK279"/>
  <c r="BK273"/>
  <c r="BK259"/>
  <c r="J245"/>
  <c r="J227"/>
  <c r="J219"/>
  <c r="J211"/>
  <c r="J197"/>
  <c r="BK185"/>
  <c r="J173"/>
  <c r="BK155"/>
  <c r="BK143"/>
  <c r="J123"/>
  <c r="J403"/>
  <c r="J393"/>
  <c r="J383"/>
  <c r="J373"/>
  <c r="J357"/>
  <c r="J347"/>
  <c r="BK337"/>
  <c r="BK325"/>
  <c r="J317"/>
  <c r="BK291"/>
  <c r="BK289"/>
  <c r="BK281"/>
  <c r="BK267"/>
  <c r="J229"/>
  <c r="BK211"/>
  <c r="BK197"/>
  <c r="BK187"/>
  <c r="J163"/>
  <c r="J151"/>
  <c r="BK141"/>
  <c r="J135"/>
  <c r="J121"/>
  <c r="J407"/>
  <c r="BK401"/>
  <c r="J391"/>
  <c r="J379"/>
  <c r="BK367"/>
  <c r="BK357"/>
  <c r="BK335"/>
  <c r="J313"/>
  <c r="BK301"/>
  <c r="J269"/>
  <c r="BK257"/>
  <c r="BK239"/>
  <c r="BK223"/>
  <c r="J189"/>
  <c r="BK183"/>
  <c r="J175"/>
  <c r="BK149"/>
  <c r="J139"/>
  <c r="J413"/>
  <c r="BK395"/>
  <c r="BK383"/>
  <c r="BK363"/>
  <c r="J351"/>
  <c r="BK341"/>
  <c r="BK315"/>
  <c r="BK299"/>
  <c r="J275"/>
  <c r="BK253"/>
  <c r="J241"/>
  <c r="BK233"/>
  <c r="J209"/>
  <c r="BK195"/>
  <c r="BK171"/>
  <c r="BK159"/>
  <c r="BK135"/>
  <c r="BK123"/>
  <c r="BK365"/>
  <c r="BK349"/>
  <c r="J331"/>
  <c r="J315"/>
  <c r="J303"/>
  <c r="J289"/>
  <c r="BK265"/>
  <c r="BK249"/>
  <c r="J233"/>
  <c r="J223"/>
  <c r="J215"/>
  <c r="BK209"/>
  <c r="BK189"/>
  <c r="BK175"/>
  <c r="BK163"/>
  <c r="J145"/>
  <c r="BK127"/>
  <c r="BK405"/>
  <c r="BK391"/>
  <c r="BK377"/>
  <c r="BK369"/>
  <c r="J355"/>
  <c r="J343"/>
  <c r="BK331"/>
  <c r="BK321"/>
  <c r="J297"/>
  <c r="J291"/>
  <c r="BK283"/>
  <c r="BK271"/>
  <c r="BK231"/>
  <c r="J205"/>
  <c r="J195"/>
  <c r="BK177"/>
  <c r="J153"/>
  <c r="J143"/>
  <c r="J133"/>
  <c r="BK115"/>
  <c r="J410"/>
  <c r="BK393"/>
  <c r="J381"/>
  <c r="BK373"/>
  <c r="BK355"/>
  <c r="J333"/>
  <c r="J319"/>
  <c r="J287"/>
  <c r="J267"/>
  <c r="J261"/>
  <c r="J251"/>
  <c r="BK235"/>
  <c r="J203"/>
  <c r="J185"/>
  <c r="J177"/>
  <c r="BK157"/>
  <c r="J141"/>
  <c r="J115"/>
  <c r="BK403"/>
  <c r="BK389"/>
  <c r="BK379"/>
  <c r="BK361"/>
  <c r="BK347"/>
  <c r="BK323"/>
  <c r="BK313"/>
  <c r="BK277"/>
  <c r="J259"/>
  <c r="J243"/>
  <c r="J235"/>
  <c r="BK219"/>
  <c r="BK207"/>
  <c r="BK193"/>
  <c r="J169"/>
  <c r="J157"/>
  <c r="BK133"/>
  <c r="J119"/>
  <c r="J369"/>
  <c r="J345"/>
  <c r="J325"/>
  <c r="J311"/>
  <c r="J301"/>
  <c r="BK285"/>
  <c r="J271"/>
  <c r="BK261"/>
  <c r="J247"/>
  <c r="BK241"/>
  <c r="J225"/>
  <c r="BK217"/>
  <c r="J207"/>
  <c r="J187"/>
  <c r="BK167"/>
  <c r="BK161"/>
  <c r="BK151"/>
  <c r="J129"/>
  <c r="J113"/>
  <c r="J401"/>
  <c r="BK381"/>
  <c r="J371"/>
  <c r="J359"/>
  <c r="BK351"/>
  <c r="BK333"/>
  <c r="J323"/>
  <c r="J309"/>
  <c r="BK295"/>
  <c r="BK287"/>
  <c r="BK275"/>
  <c r="BK237"/>
  <c r="BK225"/>
  <c r="J199"/>
  <c r="J191"/>
  <c r="J165"/>
  <c r="J149"/>
  <c r="J137"/>
  <c r="J125"/>
  <c r="BK119"/>
  <c r="BK113"/>
  <c r="J405"/>
  <c r="BK397"/>
  <c r="J387"/>
  <c r="J375"/>
  <c r="J363"/>
  <c r="BK345"/>
  <c r="J329"/>
  <c r="BK307"/>
  <c r="J283"/>
  <c r="J265"/>
  <c r="BK255"/>
  <c r="BK247"/>
  <c r="J231"/>
  <c r="BK191"/>
  <c r="J181"/>
  <c r="BK169"/>
  <c r="BK145"/>
  <c r="BK117"/>
  <c r="J399"/>
  <c r="BK387"/>
  <c r="BK353"/>
  <c r="BK343"/>
  <c r="J321"/>
  <c r="BK309"/>
  <c r="J295"/>
  <c r="J255"/>
  <c r="BK245"/>
  <c r="J239"/>
  <c r="J221"/>
  <c r="BK213"/>
  <c r="BK199"/>
  <c r="BK173"/>
  <c r="J167"/>
  <c r="J155"/>
  <c r="J127"/>
  <c i="1" r="AS94"/>
  <c i="2" r="J361"/>
  <c r="J339"/>
  <c r="BK317"/>
  <c r="J305"/>
  <c r="BK297"/>
  <c r="J277"/>
  <c r="J263"/>
  <c r="BK251"/>
  <c r="BK243"/>
  <c r="BK229"/>
  <c r="BK221"/>
  <c r="J213"/>
  <c r="BK205"/>
  <c r="J179"/>
  <c r="BK165"/>
  <c r="BK153"/>
  <c r="J131"/>
  <c r="BK121"/>
  <c r="BK407"/>
  <c r="J395"/>
  <c r="J389"/>
  <c r="BK375"/>
  <c r="J367"/>
  <c r="J353"/>
  <c r="BK339"/>
  <c r="BK329"/>
  <c r="BK319"/>
  <c r="BK305"/>
  <c r="J293"/>
  <c r="J285"/>
  <c r="J273"/>
  <c r="J257"/>
  <c r="BK227"/>
  <c r="BK203"/>
  <c r="J193"/>
  <c r="BK181"/>
  <c r="J159"/>
  <c r="J147"/>
  <c r="BK139"/>
  <c r="BK131"/>
  <c r="J117"/>
  <c r="BK413"/>
  <c r="BK399"/>
  <c r="BK385"/>
  <c r="J377"/>
  <c r="J365"/>
  <c r="J341"/>
  <c r="J327"/>
  <c r="BK311"/>
  <c r="BK293"/>
  <c r="J279"/>
  <c r="BK263"/>
  <c r="J253"/>
  <c r="BK215"/>
  <c r="BK201"/>
  <c r="BK179"/>
  <c r="J171"/>
  <c r="BK147"/>
  <c r="BK129"/>
  <c r="BK410"/>
  <c r="J397"/>
  <c r="J385"/>
  <c r="BK371"/>
  <c r="J349"/>
  <c r="J335"/>
  <c r="BK303"/>
  <c r="J281"/>
  <c r="BK269"/>
  <c r="J249"/>
  <c r="J237"/>
  <c r="J217"/>
  <c r="J201"/>
  <c r="J183"/>
  <c r="J161"/>
  <c r="BK137"/>
  <c r="BK125"/>
  <c l="1" r="BK112"/>
  <c r="J112"/>
  <c r="P112"/>
  <c i="1" r="AU95"/>
  <c i="2" r="R112"/>
  <c r="T112"/>
  <c r="J89"/>
  <c r="J109"/>
  <c r="BE113"/>
  <c r="BE129"/>
  <c r="BE141"/>
  <c r="BE143"/>
  <c r="BE145"/>
  <c r="BE153"/>
  <c r="BE163"/>
  <c r="BE175"/>
  <c r="BE177"/>
  <c r="BE187"/>
  <c r="BE189"/>
  <c r="BE197"/>
  <c r="BE221"/>
  <c r="BE225"/>
  <c r="BE229"/>
  <c r="BE231"/>
  <c r="BE235"/>
  <c r="BE249"/>
  <c r="BE257"/>
  <c r="BE259"/>
  <c r="BE263"/>
  <c r="BE265"/>
  <c r="BE267"/>
  <c r="BE271"/>
  <c r="BE283"/>
  <c r="BE289"/>
  <c r="BE305"/>
  <c r="BE325"/>
  <c r="BE327"/>
  <c r="BE331"/>
  <c r="BE337"/>
  <c r="BE345"/>
  <c r="BE349"/>
  <c r="BE355"/>
  <c r="BE357"/>
  <c r="BE365"/>
  <c r="BE369"/>
  <c r="BE377"/>
  <c r="BE381"/>
  <c r="BE385"/>
  <c r="BE393"/>
  <c r="BE399"/>
  <c r="BE401"/>
  <c r="BE407"/>
  <c r="J87"/>
  <c r="F90"/>
  <c r="BE119"/>
  <c r="BE121"/>
  <c r="BE125"/>
  <c r="BE131"/>
  <c r="BE133"/>
  <c r="BE135"/>
  <c r="BE137"/>
  <c r="BE151"/>
  <c r="BE159"/>
  <c r="BE165"/>
  <c r="BE195"/>
  <c r="BE203"/>
  <c r="BE207"/>
  <c r="BE209"/>
  <c r="BE211"/>
  <c r="BE219"/>
  <c r="BE223"/>
  <c r="BE227"/>
  <c r="BE251"/>
  <c r="BE269"/>
  <c r="BE273"/>
  <c r="BE275"/>
  <c r="BE277"/>
  <c r="BE281"/>
  <c r="BE285"/>
  <c r="BE287"/>
  <c r="BE297"/>
  <c r="BE303"/>
  <c r="BE315"/>
  <c r="BE329"/>
  <c r="BE339"/>
  <c r="BE347"/>
  <c r="BE351"/>
  <c r="BE359"/>
  <c r="BE373"/>
  <c r="BE379"/>
  <c r="BE383"/>
  <c r="BE389"/>
  <c r="BE391"/>
  <c r="BE395"/>
  <c r="BE403"/>
  <c r="BE405"/>
  <c r="BE410"/>
  <c r="BE413"/>
  <c r="BE127"/>
  <c r="BE155"/>
  <c r="BE161"/>
  <c r="BE167"/>
  <c r="BE169"/>
  <c r="BE171"/>
  <c r="BE173"/>
  <c r="BE179"/>
  <c r="BE183"/>
  <c r="BE185"/>
  <c r="BE205"/>
  <c r="BE213"/>
  <c r="BE215"/>
  <c r="BE217"/>
  <c r="BE239"/>
  <c r="BE241"/>
  <c r="BE243"/>
  <c r="BE245"/>
  <c r="BE247"/>
  <c r="BE295"/>
  <c r="BE299"/>
  <c r="BE301"/>
  <c r="BE307"/>
  <c r="BE309"/>
  <c r="BE311"/>
  <c r="BE313"/>
  <c r="BE317"/>
  <c r="BE323"/>
  <c r="BE335"/>
  <c r="BE343"/>
  <c r="BE361"/>
  <c r="BE375"/>
  <c r="BE387"/>
  <c r="BE397"/>
  <c r="BE115"/>
  <c r="BE117"/>
  <c r="BE123"/>
  <c r="BE139"/>
  <c r="BE147"/>
  <c r="BE149"/>
  <c r="BE157"/>
  <c r="BE181"/>
  <c r="BE191"/>
  <c r="BE193"/>
  <c r="BE199"/>
  <c r="BE201"/>
  <c r="BE233"/>
  <c r="BE237"/>
  <c r="BE253"/>
  <c r="BE255"/>
  <c r="BE261"/>
  <c r="BE279"/>
  <c r="BE291"/>
  <c r="BE293"/>
  <c r="BE319"/>
  <c r="BE321"/>
  <c r="BE333"/>
  <c r="BE341"/>
  <c r="BE353"/>
  <c r="BE363"/>
  <c r="BE367"/>
  <c r="BE371"/>
  <c r="J28"/>
  <c r="F32"/>
  <c i="1" r="BA95"/>
  <c r="BA94"/>
  <c r="W30"/>
  <c r="AU94"/>
  <c i="2" r="J32"/>
  <c i="1" r="AW95"/>
  <c i="2" r="F33"/>
  <c i="1" r="BB95"/>
  <c r="BB94"/>
  <c r="W31"/>
  <c i="2" r="F35"/>
  <c i="1" r="BD95"/>
  <c r="BD94"/>
  <c r="W33"/>
  <c i="2" r="F34"/>
  <c i="1" r="BC95"/>
  <c r="BC94"/>
  <c r="AY94"/>
  <c l="1" r="AG95"/>
  <c i="2" r="J94"/>
  <c i="1" r="AG94"/>
  <c r="AK26"/>
  <c r="AW94"/>
  <c r="AK30"/>
  <c r="AX94"/>
  <c r="W32"/>
  <c i="2" r="J31"/>
  <c i="1" r="AV95"/>
  <c r="AT95"/>
  <c r="AN95"/>
  <c i="2" r="F31"/>
  <c i="1" r="AZ95"/>
  <c r="AZ94"/>
  <c r="AV94"/>
  <c r="AK29"/>
  <c l="1" r="AK35"/>
  <c i="2" r="J37"/>
  <c i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<sst xmlns="http://schemas.openxmlformats.org/spreadsheetml/2006/main">
  <si>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</si>
  <si>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</si>
  <si>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</si>
  <si>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</si>
  <si>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</si>
  <si>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{dd6d29dc-e8f6-4c04-b2bb-115948daca2e}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</si>
  <si>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</si>
  <si>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</si>
  <si>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</si>
  <si>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</si>
  <si>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</si>
  <si>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</si>
  <si>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</si>
  <si>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</si>
  <si>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</si>
  <si>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</si>
  <si>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</si>
  <si>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oprava výměnných dílů zabezpečovacího a sdělovacího zařízení v obvodu SSZT OŘ Plz 2022-2024 ČB</t>
  </si>
  <si>
    <t>KSO:</t>
  </si>
  <si>
    <t>CC-CZ:</t>
  </si>
  <si>
    <t>Místo:</t>
  </si>
  <si>
    <t>Obvod SSZT České Budějovice</t>
  </si>
  <si>
    <t>Datum:</t>
  </si>
  <si>
    <t>27. 1. 2022</t>
  </si>
  <si>
    <t>Zadavatel:</t>
  </si>
  <si>
    <t>IČ:</t>
  </si>
  <si>
    <t xml:space="preserve">Správa železnic, státní organizace                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</si>
  <si>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</si>
  <si>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</si>
  <si>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</si>
  <si>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</si>
  <si>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</si>
  <si>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</si>
  <si>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</si>
  <si>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</si>
  <si>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</si>
  <si>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</si>
  <si>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</si>
  <si>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</si>
  <si>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</si>
  <si>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</si>
  <si>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</si>
  <si>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</si>
  <si>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</si>
  <si>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</si>
  <si>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</si>
  <si>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</si>
  <si>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</si>
  <si>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</si>
  <si>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</si>
  <si>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</si>
  <si>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</si>
  <si>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</si>
  <si>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</si>
  <si>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</si>
  <si>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</si>
  <si>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</si>
  <si>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</si>
  <si>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</si>
  <si>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</si>
  <si>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</si>
  <si>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</si>
  <si>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</si>
  <si>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</si>
  <si>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</si>
  <si>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</si>
  <si>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</si>
  <si>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</si>
  <si>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</si>
  <si>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</si>
  <si>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</si>
  <si>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</si>
  <si>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</si>
  <si>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</si>
  <si>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</si>
  <si>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</si>
  <si>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</si>
  <si>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</si>
  <si>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</si>
  <si>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</si>
  <si>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</si>
  <si>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</si>
  <si>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</si>
  <si>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</si>
  <si>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</si>
  <si>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</si>
  <si>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</si>
  <si>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</si>
  <si>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</si>
  <si>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</si>
  <si>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</si>
  <si>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</si>
  <si>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</si>
  <si>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</si>
  <si>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</si>
  <si>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</si>
  <si>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</si>
  <si>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</si>
  <si>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</si>
  <si>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</si>
  <si>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</si>
  <si>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</si>
  <si>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</si>
  <si>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K</t>
  </si>
  <si>
    <t>7593333010</t>
  </si>
  <si>
    <t>Testování relé malorozměrového NMŠ(M)1</t>
  </si>
  <si>
    <t>kus</t>
  </si>
  <si>
    <t>512</t>
  </si>
  <si>
    <t>ROZPOCET</t>
  </si>
  <si>
    <t>1515566437</t>
  </si>
  <si>
    <t>PP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</si>
  <si>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</si>
  <si>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7593333015</t>
  </si>
  <si>
    <t>Testování relé malorozměrového NMŠ(M)2</t>
  </si>
  <si>
    <t>1585992098</t>
  </si>
  <si>
    <t>Testování relé malorozměrového NMŠ(M)2 -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</si>
  <si>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3</t>
  </si>
  <si>
    <t>7593333020</t>
  </si>
  <si>
    <t>Testování relé malorozměrového TN, TT</t>
  </si>
  <si>
    <t>1182944722</t>
  </si>
  <si>
    <t>Testování relé malorozměrového TN, TT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</si>
  <si>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4</t>
  </si>
  <si>
    <t>7593333030</t>
  </si>
  <si>
    <t>Oprava relé kombinovaného KR1-1000, KR1-24, KR1-60, KR1-600</t>
  </si>
  <si>
    <t>530925310</t>
  </si>
  <si>
    <t>Oprava relé kombinovaného KR1-1000, KR1-24, KR1-60, KR1-600 - oprava se provádí podle přidružených předpisů k předpisu SŽDC (ČD) T115, pokud není popsána, pak podle technických podmínek výrobku</t>
  </si>
  <si>
    <t>5</t>
  </si>
  <si>
    <t>7593333035</t>
  </si>
  <si>
    <t>Oprava relé kombinovaného KSR1-270</t>
  </si>
  <si>
    <t>-1722441161</t>
  </si>
  <si>
    <t>Oprava relé kombinovaného KSR1-270 - oprava se provádí podle přidružených předpisů k předpisu SŽDC (ČD) T115, pokud není popsána, pak podle technických podmínek výrobku</t>
  </si>
  <si>
    <t>6</t>
  </si>
  <si>
    <t>7593333040</t>
  </si>
  <si>
    <t>Oprava relé kombinovaného KR2-400, KR2-600</t>
  </si>
  <si>
    <t>966083470</t>
  </si>
  <si>
    <t>Oprava relé kombinovaného KR2-400, KR2-600 - oprava se provádí podle přidružených předpisů k předpisu SŽDC (ČD) T115, pokud není popsána, pak podle technických podmínek výrobku</t>
  </si>
  <si>
    <t>7</t>
  </si>
  <si>
    <t>7593333045</t>
  </si>
  <si>
    <t>Oprava relé kombinovaného KPR1-1000</t>
  </si>
  <si>
    <t>622530404</t>
  </si>
  <si>
    <t>Oprava relé kombinovaného KPR1-1000 - oprava se provádí podle přidružených předpisů k předpisu SŽDC (ČD) T115, pokud není popsána, pak podle technických podmínek výrobku</t>
  </si>
  <si>
    <t>8</t>
  </si>
  <si>
    <t>7593333050</t>
  </si>
  <si>
    <t>Oprava relé kombinovaného KŠ1-40, KŠ1-80, KŠ1-280, KŠ1-600, KŠ1-1000, KŠ1M-400</t>
  </si>
  <si>
    <t>981053512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</si>
  <si>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</si>
  <si>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9</t>
  </si>
  <si>
    <t>7593333051</t>
  </si>
  <si>
    <t>Oprava relé kombinovaného KŠ1-40, KŠ1-80, KŠ1-600, KŠ1-1000, KŠ1M-400 včetně výměny pér. svazku</t>
  </si>
  <si>
    <t>-1028703611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</si>
  <si>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</si>
  <si>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10</t>
  </si>
  <si>
    <t>7593333060</t>
  </si>
  <si>
    <t>Oprava relé kombinovaného SKŠ1, SKPŠ</t>
  </si>
  <si>
    <t>453106271</t>
  </si>
  <si>
    <t>Oprava relé kombinovaného SKŠ1, SKPŠ - oprava se provádí podle přidružených předpisů k předpisu SŽDC (ČD) T115, pokud není popsána, pak podle technických podmínek výrobku</t>
  </si>
  <si>
    <t>11</t>
  </si>
  <si>
    <t>7593333065</t>
  </si>
  <si>
    <t>Oprava relé kombinovaného SKPR2</t>
  </si>
  <si>
    <t>-2032986434</t>
  </si>
  <si>
    <t>Oprava relé kombinovaného SKPR2 - oprava se provádí podle přidružených předpisů k předpisu SŽDC (ČD) T115, pokud není popsána, pak podle technických podmínek výrobku</t>
  </si>
  <si>
    <t>12</t>
  </si>
  <si>
    <t>7593333070</t>
  </si>
  <si>
    <t>Oprava relé kombinovaného SKPR3</t>
  </si>
  <si>
    <t>1317752408</t>
  </si>
  <si>
    <t>Oprava relé kombinovaného SKPR3 - oprava se provádí podle přidružených předpisů k předpisu SŽDC (ČD) T115, pokud není popsána, pak podle technických podmínek výrobku</t>
  </si>
  <si>
    <t>13</t>
  </si>
  <si>
    <t>7593333075</t>
  </si>
  <si>
    <t>Oprava relé kombinovaného KMŠ-450, KMŠ-3000 RUS</t>
  </si>
  <si>
    <t>223004105</t>
  </si>
  <si>
    <t>Oprava relé kombinovaného KMŠ-450, KMŠ-3000 RUS - oprava se provádí podle přidružených předpisů k předpisu SŽDC (ČD) T115, pokud není popsána, pak podle technických podmínek výrobku</t>
  </si>
  <si>
    <t>14</t>
  </si>
  <si>
    <t>7593333090</t>
  </si>
  <si>
    <t>Oprava relé neutrálního NR1-2, NR1-40, NR1-400, NR1-1000, NR1-500/200</t>
  </si>
  <si>
    <t>-941346323</t>
  </si>
  <si>
    <t>Oprava relé neutrálního NR1-2, NR1-40, NR1-400, NR1-1000, NR1-500/200 - oprava se provádí podle přidružených předpisů k předpisu SŽDC (ČD) T115, pokud není popsána, pak podle technických podmínek výrobku</t>
  </si>
  <si>
    <t>7593333095</t>
  </si>
  <si>
    <t>Oprava relé neutrálního NR2-2, NR2-40, NR2-60/1000, NR2-60/450, NR2-900, NR2-1000</t>
  </si>
  <si>
    <t>-116236146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</si>
  <si>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</si>
  <si>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16</t>
  </si>
  <si>
    <t>7593333097</t>
  </si>
  <si>
    <t>Oprava relé neutrálního NR3</t>
  </si>
  <si>
    <t>-1791195803</t>
  </si>
  <si>
    <t>Oprava relé neutrálního NR3 - oprava se provádí podle přidružených předpisů k předpisu SŽDC (ČD) T115, pokud není popsána, pak podle technických podmínek výrobku</t>
  </si>
  <si>
    <t>17</t>
  </si>
  <si>
    <t>7593333100</t>
  </si>
  <si>
    <t>Oprava relé neutrálního NRVU 2-450/1</t>
  </si>
  <si>
    <t>868602582</t>
  </si>
  <si>
    <t>Oprava relé neutrálního NRVU 2-450/1 - oprava se provádí podle přidružených předpisů k předpisu SŽDC (ČD) T115, pokud není popsána, pak podle technických podmínek výrobku</t>
  </si>
  <si>
    <t>18</t>
  </si>
  <si>
    <t>7593333105</t>
  </si>
  <si>
    <t>Oprava relé neutrálního NPR1, NPR2, NPR4</t>
  </si>
  <si>
    <t>164503221</t>
  </si>
  <si>
    <t>Oprava relé neutrálního NPR1, NPR2, NPR4 - oprava se provádí podle přidružených předpisů k předpisu SŽDC (ČD) T115, pokud není popsána, pak podle technických podmínek výrobku</t>
  </si>
  <si>
    <t>19</t>
  </si>
  <si>
    <t>7593333107</t>
  </si>
  <si>
    <t>Oprava relé neutrálního NTR1-750, NTR5-1000</t>
  </si>
  <si>
    <t>967992445</t>
  </si>
  <si>
    <t>Oprava relé neutrálního NTR1-750, NTR5-1000 - oprava se provádí podle přidružených předpisů k předpisu SŽDC (ČD) T115, pokud není popsána, pak podle technických podmínek výrobku</t>
  </si>
  <si>
    <t>20</t>
  </si>
  <si>
    <t>7593333110</t>
  </si>
  <si>
    <t>Oprava relé neutrálního NVR-250, NVR-1000, KNR5 s usměrňovačem</t>
  </si>
  <si>
    <t>419705635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</si>
  <si>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</si>
  <si>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</si>
  <si>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NMŠ(M)1</t>
  </si>
  <si>
    <t>1309858874</t>
  </si>
  <si>
    <t>Oprava relé malorozměrového NMŠ(M)1 - oprava se provádí podle přidružených předpisů k předpisu SŽDC (ČD) T115, pokud není popsána, pak podle technických podmínek výrobku</t>
  </si>
  <si>
    <t>22</t>
  </si>
  <si>
    <t>7593333121</t>
  </si>
  <si>
    <t>Oprava relé malorozměrového NMŠ(M)1 včetně výměny táhla</t>
  </si>
  <si>
    <t>-369176365</t>
  </si>
  <si>
    <t>Oprava relé malorozměrového NMŠ(M)1 včetně výměny táhla - oprava se provádí podle přidružených předpisů k předpisu SŽDC (ČD) T115, pokud není popsána, pak podle technických podmínek výrobku</t>
  </si>
  <si>
    <t>23</t>
  </si>
  <si>
    <t>7593333122</t>
  </si>
  <si>
    <t>Oprava relé malorozměrového NMŠ(M)1 včetně výměny kontaktového svazku</t>
  </si>
  <si>
    <t>187169572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</si>
  <si>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</si>
  <si>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24</t>
  </si>
  <si>
    <t>7593333123</t>
  </si>
  <si>
    <t>Oprava relé malorozměrového NMŠ(M)1 včetně výměny krytu</t>
  </si>
  <si>
    <t>144351236</t>
  </si>
  <si>
    <t>Oprava relé malorozměrového NMŠ(M)1 včetně výměny krytu - oprava se provádí podle přidružených předpisů k předpisu SŽDC (ČD) T115, pokud není popsána, pak podle technických podmínek výrobku</t>
  </si>
  <si>
    <t>25</t>
  </si>
  <si>
    <t>7593333125</t>
  </si>
  <si>
    <t>Oprava relé malorozměrového NMŠ(M)2, OMŠ-74 RUS, OMŠ2-63 RUS, OMŠ2-60, AŠ2, ANŠ2, AŠ5, OMŠM-1 RUS</t>
  </si>
  <si>
    <t>-1607044029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</si>
  <si>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</si>
  <si>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26</t>
  </si>
  <si>
    <t>7593333126</t>
  </si>
  <si>
    <t>Oprava relé malorozměrového NMŠ(M)2, OMŠ-74 RUS, OMŠ2-63 RUS, OMŠ2-60, výměny táhla</t>
  </si>
  <si>
    <t>-1531252870</t>
  </si>
  <si>
    <t>Oprava relé malorozměrového NMŠ(M)2, OMŠ-74 RUS, OMŠ2-63 RUS, OMŠ2-60, výměny táhla - oprava se provádí podle přidružených předpisů k předpisu SŽDC (ČD) T115, pokud není popsána, pak podle technických podmínek výrobku</t>
  </si>
  <si>
    <t>27</t>
  </si>
  <si>
    <t>7593333127</t>
  </si>
  <si>
    <t>Oprava relé malorozměrového NMŠ(M)2, OMŠ-74 RUS, OMŠ2-63 RUS, OMŠ2-60, výměny kontaktového svazku</t>
  </si>
  <si>
    <t>2129665118</t>
  </si>
  <si>
    <t>Oprava relé malorozměrového NMŠ(M)2, OMŠ-74 RUS, OMŠ2-63 RUS, OMŠ2-60, výměny kontaktového svazku - oprava se provádí podle přidružených předpisů k předpisu SŽDC (ČD) T115, pokud není popsána, pak podle technických podmínek výrobku</t>
  </si>
  <si>
    <t>28</t>
  </si>
  <si>
    <t>7593333128</t>
  </si>
  <si>
    <t>Oprava relé malorozměrového NMŠ(M)2, OMŠ-74 RUS, OMŠ2-63 RUS, OMŠ2-60,včetně výměny krytu</t>
  </si>
  <si>
    <t>-1382271023</t>
  </si>
  <si>
    <t>Oprava relé malorozměrového NMŠ(M)2, OMŠ-74 RUS, OMŠ2-63 RUS, OMŠ2-60,včetně výměny krytu - oprava se provádí podle přidružených předpisů k předpisu SŽDC (ČD) T115, pokud není popsána, pak podle technických podmínek výrobku</t>
  </si>
  <si>
    <t>29</t>
  </si>
  <si>
    <t>7593333130</t>
  </si>
  <si>
    <t>Oprava relé malorozměrového SMŠ2</t>
  </si>
  <si>
    <t>-1964814663</t>
  </si>
  <si>
    <t>Oprava relé malorozměrového SMŠ2 - oprava se provádí podle přidružených předpisů k předpisu SŽDC (ČD) T115, pokud není popsána, pak podle technických podmínek výrobku</t>
  </si>
  <si>
    <t>30</t>
  </si>
  <si>
    <t>7593333131</t>
  </si>
  <si>
    <t>Oprava relé malorozměrového SMŠ2 včetně výměny táhla</t>
  </si>
  <si>
    <t>-1674222019</t>
  </si>
  <si>
    <t>Oprava relé malorozměrového SMŠ2 včetně výměny táhla - oprava se provádí podle přidružených předpisů k předpisu SŽDC (ČD) T115, pokud není popsána, pak podle technických podmínek výrobku</t>
  </si>
  <si>
    <t>31</t>
  </si>
  <si>
    <t>7593333132</t>
  </si>
  <si>
    <t>Oprava relé malorozměrového SMŠ2 včetně výměny kontaktového svazku</t>
  </si>
  <si>
    <t>1828743151</t>
  </si>
  <si>
    <t>Oprava relé malorozměrového SMŠ2 včetně výměny kontaktového svazku - oprava se provádí podle přidružených předpisů k předpisu SŽDC (ČD) T115, pokud není popsána, pak podle technických podmínek výrobku</t>
  </si>
  <si>
    <t>32</t>
  </si>
  <si>
    <t>7593333133</t>
  </si>
  <si>
    <t>Oprava relé malorozměrového SMŠ2 včetně výměny krytu</t>
  </si>
  <si>
    <t>1182424429</t>
  </si>
  <si>
    <t>Oprava relé malorozměrového SMŠ2 včetně výměny krytu - oprava se provádí podle přidružených předpisů k předpisu SŽDC (ČD) T115, pokud není popsána, pak podle technických podmínek výrobku</t>
  </si>
  <si>
    <t>33</t>
  </si>
  <si>
    <t>7593333135</t>
  </si>
  <si>
    <t>Oprava relé malorozměrového NMŠ2G, NMVŠ2, ANVŠ2</t>
  </si>
  <si>
    <t>-1354754591</t>
  </si>
  <si>
    <t>Oprava relé malorozměrového NMŠ2G, NMVŠ2, ANVŠ2 - oprava se provádí podle přidružených předpisů k předpisu SŽDC (ČD) T115, pokud není popsána, pak podle technických podmínek výrobku</t>
  </si>
  <si>
    <t>34</t>
  </si>
  <si>
    <t>7593333136</t>
  </si>
  <si>
    <t>Oprava relé malorozměrového NMŠ2G, NMVŠ2, včetně výměny táhla</t>
  </si>
  <si>
    <t>-1642449008</t>
  </si>
  <si>
    <t>Oprava relé malorozměrového NMŠ2G, NMVŠ2, včetně výměny táhla - oprava se provádí podle přidružených předpisů k předpisu SŽDC (ČD) T115, pokud není popsána, pak podle technických podmínek výrobku</t>
  </si>
  <si>
    <t>35</t>
  </si>
  <si>
    <t>7593333137</t>
  </si>
  <si>
    <t>Oprava relé malorozměrového NMŠ2G, NMVŠ2, včetně výměny kontaktového svazku</t>
  </si>
  <si>
    <t>1282951456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</si>
  <si>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</si>
  <si>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36</t>
  </si>
  <si>
    <t>7593333138</t>
  </si>
  <si>
    <t>Oprava relé malorozměrového NMŠ2G, NMVŠ2, včetně výměny krytu</t>
  </si>
  <si>
    <t>-333437834</t>
  </si>
  <si>
    <t>Oprava relé malorozměrového NMŠ2G, NMVŠ2, včetně výměny krytu - oprava se provádí podle přidružených předpisů k předpisu SŽDC (ČD) T115, pokud není popsána, pak podle technických podmínek výrobku</t>
  </si>
  <si>
    <t>37</t>
  </si>
  <si>
    <t>7593333140</t>
  </si>
  <si>
    <t>Oprava relé malorozměrového NMŠ4</t>
  </si>
  <si>
    <t>-2085860795</t>
  </si>
  <si>
    <t>Oprava relé malorozměrového NMŠ4 - oprava se provádí podle přidružených předpisů k předpisu SŽDC (ČD) T115, pokud není popsána, pak podle technických podmínek výrobku</t>
  </si>
  <si>
    <t>38</t>
  </si>
  <si>
    <t>7593333141</t>
  </si>
  <si>
    <t>Oprava relé malorozměrového NMŠ4 včetně výměny táhla</t>
  </si>
  <si>
    <t>-249839748</t>
  </si>
  <si>
    <t>Oprava relé malorozměrového NMŠ4 včetně výměny táhla - oprava se provádí podle přidružených předpisů k předpisu SŽDC (ČD) T115, pokud není popsána, pak podle technických podmínek výrobku</t>
  </si>
  <si>
    <t>39</t>
  </si>
  <si>
    <t>7593333142</t>
  </si>
  <si>
    <t>Oprava relé malorozměrového NMŠ4 včetně výměny kontaktového svazku</t>
  </si>
  <si>
    <t>-1916539009</t>
  </si>
  <si>
    <t>Oprava relé malorozměrového NMŠ4 včetně výměny kontaktového svazku - oprava se provádí podle přidružených předpisů k předpisu SŽDC (ČD) T115, pokud není popsána, pak podle technických podmínek výrobku</t>
  </si>
  <si>
    <t>40</t>
  </si>
  <si>
    <t>7593333143</t>
  </si>
  <si>
    <t>Oprava relé malorozměrového NMŠ4 včetně výměny krytu</t>
  </si>
  <si>
    <t>-1137679301</t>
  </si>
  <si>
    <t>Oprava relé malorozměrového NMŠ4 včetně výměny krytu - oprava se provádí podle přidružených předpisů k předpisu SŽDC (ČD) T115, pokud není popsána, pak podle technických podmínek výrobku</t>
  </si>
  <si>
    <t>41</t>
  </si>
  <si>
    <t>7593333145</t>
  </si>
  <si>
    <t>Oprava relé malorozměrového NMPŠ</t>
  </si>
  <si>
    <t>-1644676291</t>
  </si>
  <si>
    <t>Oprava relé malorozměrového NMPŠ - oprava se provádí podle přidružených předpisů k předpisu SŽDC (ČD) T115, pokud není popsána, pak podle technických podmínek výrobku</t>
  </si>
  <si>
    <t>42</t>
  </si>
  <si>
    <t>7593333146</t>
  </si>
  <si>
    <t>Oprava relé malorozměrového NMPŠ včetně výměny táhla</t>
  </si>
  <si>
    <t>-626812637</t>
  </si>
  <si>
    <t>Oprava relé malorozměrového NMPŠ včetně výměny táhla - oprava se provádí podle přidružených předpisů k předpisu SŽDC (ČD) T115, pokud není popsána, pak podle technických podmínek výrobku</t>
  </si>
  <si>
    <t>43</t>
  </si>
  <si>
    <t>7593333147</t>
  </si>
  <si>
    <t>Oprava relé malorozměrového NMPŠ včetně výměny kontaktového svazku</t>
  </si>
  <si>
    <t>1933595367</t>
  </si>
  <si>
    <t>Oprava relé malorozměrového NMPŠ včetně výměny kontaktového svazku - oprava se provádí podle přidružených předpisů k předpisu SŽDC (ČD) T115, pokud není popsána, pak podle technických podmínek výrobku</t>
  </si>
  <si>
    <t>44</t>
  </si>
  <si>
    <t>7593333148</t>
  </si>
  <si>
    <t>Oprava relé malorozměrového NMPŠ včetně výměny krytu</t>
  </si>
  <si>
    <t>1816452615</t>
  </si>
  <si>
    <t>Oprava relé malorozměrového NMPŠ včetně výměny krytu - oprava se provádí podle přidružených předpisů k předpisu SŽDC (ČD) T115, pokud není popsána, pak podle technických podmínek výrobku</t>
  </si>
  <si>
    <t>45</t>
  </si>
  <si>
    <t>7593333150</t>
  </si>
  <si>
    <t>Oprava relé malorozměrového NMŠT</t>
  </si>
  <si>
    <t>-1408014253</t>
  </si>
  <si>
    <t>Oprava relé malorozměrového NMŠT - oprava se provádí podle přidružených předpisů k předpisu SŽDC (ČD) T115, pokud není popsána, pak podle technických podmínek výrobku</t>
  </si>
  <si>
    <t>46</t>
  </si>
  <si>
    <t>7593333151</t>
  </si>
  <si>
    <t>Oprava relé malorozměrového NMŠT včetně výměny termodoteku</t>
  </si>
  <si>
    <t>-931254617</t>
  </si>
  <si>
    <t>Oprava relé malorozměrového NMŠT včetně výměny termodoteku - oprava se provádí podle přidružených předpisů k předpisu SŽDC (ČD) T115, pokud není popsána, pak podle technických podmínek výrobku</t>
  </si>
  <si>
    <t>47</t>
  </si>
  <si>
    <t>7593333152</t>
  </si>
  <si>
    <t>Oprava relé malorozměrového NMŠT včetně výměny krytu</t>
  </si>
  <si>
    <t>-1524691400</t>
  </si>
  <si>
    <t>Oprava relé malorozměrového NMŠT včetně výměny krytu - oprava se provádí podle přidružených předpisů k předpisu SŽDC (ČD) T115, pokud není popsána, pak podle technických podmínek výrobku</t>
  </si>
  <si>
    <t>48</t>
  </si>
  <si>
    <t>7593333155</t>
  </si>
  <si>
    <t>Oprava relé malorozměrového TN, TT</t>
  </si>
  <si>
    <t>-1736003295</t>
  </si>
  <si>
    <t>Oprava relé malorozměrového TN, TT - oprava se provádí podle přidružených předpisů k předpisu SŽDC (ČD) T115, pokud není popsána, pak podle technických podmínek výrobku</t>
  </si>
  <si>
    <t>49</t>
  </si>
  <si>
    <t>7593333156</t>
  </si>
  <si>
    <t>Oprava relé malorozměrového TN, TT, repase</t>
  </si>
  <si>
    <t>989369586</t>
  </si>
  <si>
    <t>Oprava relé malorozměrového TN, TT, repase - oprava se provádí podle přidružených předpisů k předpisu SŽDC (ČD) T115, pokud není popsána, pak podle technických podmínek výrobku</t>
  </si>
  <si>
    <t>50</t>
  </si>
  <si>
    <t>7593333160</t>
  </si>
  <si>
    <t>Oprava relé velkozástrčkového NPŠ1-150, NPŠ4-1000/200</t>
  </si>
  <si>
    <t>643112909</t>
  </si>
  <si>
    <t>Oprava relé velkozástrčkového NPŠ1-150, NPŠ4-1000/200 - oprava se provádí podle přidružených předpisů k předpisu SŽDC (ČD) T115, pokud není popsána, pak podle technických podmínek výrobku</t>
  </si>
  <si>
    <t>51</t>
  </si>
  <si>
    <t>7593333170</t>
  </si>
  <si>
    <t>Oprava relé transmisního TR3B, TR2000, TAZ</t>
  </si>
  <si>
    <t>86053708</t>
  </si>
  <si>
    <t>Oprava relé transmisního TR3B, TR2000, TAZ - oprava se provádí podle přidružených předpisů k předpisu SŽDC (ČD) T115, pokud není popsána, pak podle technických podmínek výrobku</t>
  </si>
  <si>
    <t>52</t>
  </si>
  <si>
    <t>7593333175</t>
  </si>
  <si>
    <t>Oprava relé transmisního TR2000VU2, TŠ, TJA110, TJA12</t>
  </si>
  <si>
    <t>-894204630</t>
  </si>
  <si>
    <t>Oprava relé transmisního TR2000VU2, TŠ, TJA110, TJA12 - oprava se provádí podle přidružených předpisů k předpisu SŽDC (ČD) T115, pokud není popsána, pak podle technických podmínek výrobku</t>
  </si>
  <si>
    <t>53</t>
  </si>
  <si>
    <t>7593333180</t>
  </si>
  <si>
    <t>Oprava relé tepelného MTR2</t>
  </si>
  <si>
    <t>-1258060612</t>
  </si>
  <si>
    <t>Oprava relé tepelného MTR2 - oprava se provádí podle přidružených předpisů k předpisu SŽDC (ČD) T115, pokud není popsána, pak podle technických podmínek výrobku</t>
  </si>
  <si>
    <t>54</t>
  </si>
  <si>
    <t>7593333185</t>
  </si>
  <si>
    <t>Oprava relé tepelného TMŠ2</t>
  </si>
  <si>
    <t>-2058096661</t>
  </si>
  <si>
    <t>Oprava relé tepelného TMŠ2 - oprava se provádí podle přidružených předpisů k předpisu SŽDC (ČD) T115, pokud není popsána, pak podle technických podmínek výrobku</t>
  </si>
  <si>
    <t>55</t>
  </si>
  <si>
    <t>7593333190</t>
  </si>
  <si>
    <t>Oprava časového souboru TM-10, TU-60, RTS-61, TK-11</t>
  </si>
  <si>
    <t>1838606745</t>
  </si>
  <si>
    <t>Oprava časového souboru TM-10, TU-60, RTS-61, TK-11 - oprava se provádí podle přidružených předpisů k předpisu SŽDC (ČD) T115, pokud není popsána, pak podle technických podmínek výrobku</t>
  </si>
  <si>
    <t>56</t>
  </si>
  <si>
    <t>7593333192</t>
  </si>
  <si>
    <t>Oprava časového souboru UČJ</t>
  </si>
  <si>
    <t>72707924</t>
  </si>
  <si>
    <t>Oprava časového souboru UČJ - oprava se provádí podle přidružených předpisů k předpisu SŽDC (ČD) T115, pokud není popsána, pak podle technických podmínek výrobku</t>
  </si>
  <si>
    <t>57</t>
  </si>
  <si>
    <t>7593333200</t>
  </si>
  <si>
    <t>Oprava relé impulsního IMVŠ 110, IRV110</t>
  </si>
  <si>
    <t>1872347557</t>
  </si>
  <si>
    <t>Oprava relé impulsního IMVŠ 110, IRV110 - oprava se provádí podle přidružených předpisů k předpisu SŽDC (ČD) T115, pokud není popsána, pak podle technických podmínek výrobku</t>
  </si>
  <si>
    <t>58</t>
  </si>
  <si>
    <t>7593333205</t>
  </si>
  <si>
    <t>Oprava relé impulsního IVG</t>
  </si>
  <si>
    <t>-2025937689</t>
  </si>
  <si>
    <t>Oprava relé impulsního IVG - oprava se provádí podle přidružených předpisů k předpisu SŽDC (ČD) T115, pokud není popsána, pak podle technických podmínek výrobku</t>
  </si>
  <si>
    <t>59</t>
  </si>
  <si>
    <t>7593333210</t>
  </si>
  <si>
    <t>Oprava relé impulsního IR5</t>
  </si>
  <si>
    <t>-1546966820</t>
  </si>
  <si>
    <t>Oprava relé impulsního IR5 - oprava se provádí podle přidružených předpisů k předpisu SŽDC (ČD) T115, pokud není popsána, pak podle technických podmínek výrobku</t>
  </si>
  <si>
    <t>60</t>
  </si>
  <si>
    <t>7593333220</t>
  </si>
  <si>
    <t>Oprava relé UKDR1, KDRŠ</t>
  </si>
  <si>
    <t>-1864025264</t>
  </si>
  <si>
    <t>Oprava relé UKDR1, KDRŠ - oprava se provádí podle přidružených předpisů k předpisu SŽDC (ČD) T115, pokud není popsána, pak podle technických podmínek výrobku</t>
  </si>
  <si>
    <t>61</t>
  </si>
  <si>
    <t>7593333225</t>
  </si>
  <si>
    <t>Oprava relé UKDR5M-2</t>
  </si>
  <si>
    <t>458322127</t>
  </si>
  <si>
    <t>Oprava relé UKDR5M-2 - oprava se provádí podle přidružených předpisů k předpisu SŽDC (ČD) T115, pokud není popsána, pak podle technických podmínek výrobku</t>
  </si>
  <si>
    <t>62</t>
  </si>
  <si>
    <t>7593333230</t>
  </si>
  <si>
    <t>Oprava relé KA1, RK 71 462, RK 71 931A(B)</t>
  </si>
  <si>
    <t>325697361</t>
  </si>
  <si>
    <t>Oprava relé KA1, RK 71 462, RK 71 931A(B) - oprava se provádí podle přidružených předpisů k předpisu SŽDC (ČD) T115, pokud není popsána, pak podle technických podmínek výrobku</t>
  </si>
  <si>
    <t>63</t>
  </si>
  <si>
    <t>7593333235</t>
  </si>
  <si>
    <t>Oprava relé KA2</t>
  </si>
  <si>
    <t>1445701765</t>
  </si>
  <si>
    <t>Oprava relé KA2 - oprava se provádí podle přidružených předpisů k předpisu SŽDC (ČD) T115, pokud není popsána, pak podle technických podmínek výrobku</t>
  </si>
  <si>
    <t>64</t>
  </si>
  <si>
    <t>7593333240</t>
  </si>
  <si>
    <t>Oprava relé TAZ-1, TAZ-1A, TAZ-2</t>
  </si>
  <si>
    <t>-1846813496</t>
  </si>
  <si>
    <t>Oprava relé TAZ-1, TAZ-1A, TAZ-2 - oprava se provádí podle přidružených předpisů k předpisu SŽDC (ČD) T115, pokud není popsána, pak podle technických podmínek výrobku</t>
  </si>
  <si>
    <t>65</t>
  </si>
  <si>
    <t>7593333241</t>
  </si>
  <si>
    <t>Oprava relé TAZ-1, TAZ-1A, TAZ-2 včetně výměny kontaktového svazku</t>
  </si>
  <si>
    <t>291413937</t>
  </si>
  <si>
    <t>Oprava relé TAZ-1, TAZ-1A, TAZ-2 včetně výměny kontaktového svazku - oprava se provádí podle přidružených předpisů k předpisu SŽDC (ČD) T115, pokud není popsána, pak podle technických podmínek výrobku</t>
  </si>
  <si>
    <t>66</t>
  </si>
  <si>
    <t>7593333242</t>
  </si>
  <si>
    <t>Oprava relé TAZ-1, TAZ-1A, TAZ-2 včetně výměny krytu</t>
  </si>
  <si>
    <t>-1586053082</t>
  </si>
  <si>
    <t>Oprava relé TAZ-1, TAZ-1A, TAZ-2 včetně výměny krytu - oprava se provádí podle přidružených předpisů k předpisu SŽDC (ČD) T115, pokud není popsána, pak podle technických podmínek výrobku</t>
  </si>
  <si>
    <t>67</t>
  </si>
  <si>
    <t>7593333245</t>
  </si>
  <si>
    <t>Oprava relé kazety K, KVR, U</t>
  </si>
  <si>
    <t>1649882939</t>
  </si>
  <si>
    <t>Oprava relé kazety K, KVR, U - oprava se provádí podle přidružených předpisů k předpisu SŽDC (ČD) T115, pokud není popsána, pak podle technických podmínek výrobku</t>
  </si>
  <si>
    <t>68</t>
  </si>
  <si>
    <t>7593333250</t>
  </si>
  <si>
    <t>Oprava relé PPR3-5000 RUS</t>
  </si>
  <si>
    <t>-1229545025</t>
  </si>
  <si>
    <t>Oprava relé PPR3-5000 RUS - oprava se provádí podle přidružených předpisů k předpisu SŽDC (ČD) T115, pokud není popsána, pak podle technických podmínek výrobku</t>
  </si>
  <si>
    <t>69</t>
  </si>
  <si>
    <t>7593333252</t>
  </si>
  <si>
    <t>Oprava relé PMPUŠ-150/150 RUS</t>
  </si>
  <si>
    <t>376554774</t>
  </si>
  <si>
    <t>Oprava relé PMPUŠ-150/150 RUS - oprava se provádí podle přidružených předpisů k předpisu SŽDC (ČD) T115, pokud není popsána, pak podle technických podmínek výrobku</t>
  </si>
  <si>
    <t>70</t>
  </si>
  <si>
    <t>7593333254</t>
  </si>
  <si>
    <t>Oprava relé NVŠ1-800</t>
  </si>
  <si>
    <t>-761031592</t>
  </si>
  <si>
    <t>Oprava relé NVŠ1-800 - oprava se provádí podle přidružených předpisů k předpisu SŽDC (ČD) T115, pokud není popsána, pak podle technických podmínek výrobku</t>
  </si>
  <si>
    <t>71</t>
  </si>
  <si>
    <t>7593333255</t>
  </si>
  <si>
    <t>Oprava relé kazeta univerzální</t>
  </si>
  <si>
    <t>1639568868</t>
  </si>
  <si>
    <t>Oprava relé kazeta univerzální - oprava se provádí podle přidružených předpisů k předpisu SŽDC (ČD) T115, pokud není popsána, pak podle technických podmínek výrobku</t>
  </si>
  <si>
    <t>72</t>
  </si>
  <si>
    <t>7593333256</t>
  </si>
  <si>
    <t>Oprava relé kazeta světel</t>
  </si>
  <si>
    <t>-168639922</t>
  </si>
  <si>
    <t>Oprava relé kazeta světel - oprava se provádí podle přidružených předpisů k předpisu SŽDC (ČD) T115, pokud není popsána, pak podle technických podmínek výrobku</t>
  </si>
  <si>
    <t>73</t>
  </si>
  <si>
    <t>7593333257</t>
  </si>
  <si>
    <t>Oprava relé kazeta výhybky</t>
  </si>
  <si>
    <t>-1629890289</t>
  </si>
  <si>
    <t>Oprava relé kazeta výhybky - oprava se provádí podle přidružených předpisů k předpisu SŽDC (ČD) T115, pokud není popsána, pak podle technických podmínek výrobku</t>
  </si>
  <si>
    <t>74</t>
  </si>
  <si>
    <t>7593333258</t>
  </si>
  <si>
    <t>Oprava relé kazeta pruhů</t>
  </si>
  <si>
    <t>-287380324</t>
  </si>
  <si>
    <t>Oprava relé kazeta pruhů - oprava se provádí podle přidružených předpisů k předpisu SŽDC (ČD) T115, pokud není popsána, pak podle technických podmínek výrobku</t>
  </si>
  <si>
    <t>75</t>
  </si>
  <si>
    <t>7593333259</t>
  </si>
  <si>
    <t>Oprava relé kazeta OMRON</t>
  </si>
  <si>
    <t>-1335117970</t>
  </si>
  <si>
    <t>Oprava relé kazeta OMRON - oprava se provádí podle přidružených předpisů k předpisu SŽDC (ČD) T115, pokud není popsána, pak podle technických podmínek výrobku</t>
  </si>
  <si>
    <t>76</t>
  </si>
  <si>
    <t>7593333270</t>
  </si>
  <si>
    <t>Oprava kodéru PNMŠ</t>
  </si>
  <si>
    <t>-515860734</t>
  </si>
  <si>
    <t>Oprava kodéru PNMŠ - oprava se provádí podle přidružených předpisů k předpisu SŽDC (ČD) T115, pokud není popsána, pak podle technických podmínek výrobku</t>
  </si>
  <si>
    <t>77</t>
  </si>
  <si>
    <t>7593333275</t>
  </si>
  <si>
    <t>Oprava kodéru SMMS 1</t>
  </si>
  <si>
    <t>-1592389149</t>
  </si>
  <si>
    <t>Oprava kodéru SMMS 1 - oprava se provádí podle přidružených předpisů k předpisu SŽDC (ČD) T115, pokud není popsána, pak podle technických podmínek výrobku</t>
  </si>
  <si>
    <t>78</t>
  </si>
  <si>
    <t>7593333290</t>
  </si>
  <si>
    <t>Oprava kodéru KPT, KPTŠ, MT1-150</t>
  </si>
  <si>
    <t>-1372794606</t>
  </si>
  <si>
    <t>Oprava kodéru KPT, KPTŠ, MT1-150 - oprava se provádí podle přidružených předpisů k předpisu SŽDC (ČD) T115, pokud není popsána, pak podle technických podmínek výrobku</t>
  </si>
  <si>
    <t>79</t>
  </si>
  <si>
    <t>7593333295</t>
  </si>
  <si>
    <t>Oprava kodéru MK1, MK2, MK3, UMK-1</t>
  </si>
  <si>
    <t>-1643944393</t>
  </si>
  <si>
    <t>Oprava kodéru MK1, MK2, MK3, UMK-1 - oprava se provádí podle přidružených předpisů k předpisu SŽDC (ČD) T115, pokud není popsána, pak podle technických podmínek výrobku</t>
  </si>
  <si>
    <t>80</t>
  </si>
  <si>
    <t>7593333300</t>
  </si>
  <si>
    <t>Oprava kodéru adaptér vjezdový, translační, normální</t>
  </si>
  <si>
    <t>-1697965710</t>
  </si>
  <si>
    <t>Oprava kodéru adaptér vjezdový, translační, normální - oprava se provádí podle přidružených předpisů k předpisu SŽDC (ČD) T115, pokud není popsána, pak podle technických podmínek výrobku</t>
  </si>
  <si>
    <t>81</t>
  </si>
  <si>
    <t>7593333315</t>
  </si>
  <si>
    <t>Oprava relé indukčního DSR</t>
  </si>
  <si>
    <t>-1607492442</t>
  </si>
  <si>
    <t>Oprava relé indukčního DSR - oprava se provádí podle přidružených předpisů k předpisu SŽDC (ČD) T115, pokud není popsána, pak podle technických podmínek výrobku</t>
  </si>
  <si>
    <t>82</t>
  </si>
  <si>
    <t>7593333316</t>
  </si>
  <si>
    <t>Oprava relé indukčního DSR včetně výměny cívky</t>
  </si>
  <si>
    <t>-546791561</t>
  </si>
  <si>
    <t>Oprava relé indukčního DSR včetně výměny cívky - oprava se provádí podle přidružených předpisů k předpisu SŽDC (ČD) T115, pokud není popsána, pak podle technických podmínek výrobku</t>
  </si>
  <si>
    <t>83</t>
  </si>
  <si>
    <t>7593333317</t>
  </si>
  <si>
    <t>Oprava relé indukčního DSR včetně výměny šroubu</t>
  </si>
  <si>
    <t>1002963428</t>
  </si>
  <si>
    <t>Oprava relé indukčního DSR včetně výměny šroubu - oprava se provádí podle přidružených předpisů k předpisu SŽDC (ČD) T115, pokud není popsána, pak podle technických podmínek výrobku</t>
  </si>
  <si>
    <t>84</t>
  </si>
  <si>
    <t>7593333320</t>
  </si>
  <si>
    <t>Oprava relé indukčního DSŠ</t>
  </si>
  <si>
    <t>-228191497</t>
  </si>
  <si>
    <t>Oprava relé indukčního DSŠ - oprava se provádí podle přidružených předpisů k předpisu SŽDC (ČD) T115, pokud není popsána, pak podle technických podmínek výrobku</t>
  </si>
  <si>
    <t>85</t>
  </si>
  <si>
    <t>7593333321</t>
  </si>
  <si>
    <t>Oprava relé indukčního DSŠ včetně výměny výseče</t>
  </si>
  <si>
    <t>-2013371906</t>
  </si>
  <si>
    <t>Oprava relé indukčního DSŠ včetně výměny výseče - oprava se provádí podle přidružených předpisů k předpisu SŽDC (ČD) T115, pokud není popsána, pak podle technických podmínek výrobku</t>
  </si>
  <si>
    <t>86</t>
  </si>
  <si>
    <t>7593333322</t>
  </si>
  <si>
    <t>Oprava relé indukčního DSŠ včetně výměny cívky</t>
  </si>
  <si>
    <t>1701768316</t>
  </si>
  <si>
    <t>Oprava relé indukčního DSŠ včetně výměny cívky - oprava se provádí podle přidružených předpisů k předpisu SŽDC (ČD) T115, pokud není popsána, pak podle technických podmínek výrobku</t>
  </si>
  <si>
    <t>87</t>
  </si>
  <si>
    <t>7593333323</t>
  </si>
  <si>
    <t>Oprava relé indukčního DSŠ včetně výměny krytu</t>
  </si>
  <si>
    <t>-1804622399</t>
  </si>
  <si>
    <t>Oprava relé indukčního DSŠ včetně výměny krytu - oprava se provádí podle přidružených předpisů k předpisu SŽDC (ČD) T115, pokud není popsána, pak podle technických podmínek výrobku</t>
  </si>
  <si>
    <t>88</t>
  </si>
  <si>
    <t>7593333324</t>
  </si>
  <si>
    <t>Oprava relé indukčního DSŠ včetně výměny osového šroubu</t>
  </si>
  <si>
    <t>1130061053</t>
  </si>
  <si>
    <t>Oprava relé indukčního DSŠ včetně výměny osového šroubu - oprava se provádí podle přidružených předpisů k předpisu SŽDC (ČD) T115, pokud není popsána, pak podle technických podmínek výrobku</t>
  </si>
  <si>
    <t>89</t>
  </si>
  <si>
    <t>7593333330</t>
  </si>
  <si>
    <t>Oprava souboru KO FID2, FID3</t>
  </si>
  <si>
    <t>139543450</t>
  </si>
  <si>
    <t>Oprava souboru KO FID2, FID3 - oprava se provádí podle přidružených předpisů k předpisu SŽDC (ČD) T115; pokud není popsána, pak podle technických podmínek výrobku</t>
  </si>
  <si>
    <t>90</t>
  </si>
  <si>
    <t>7593333335</t>
  </si>
  <si>
    <t>Oprava souboru KO KAV 2, KAV 3</t>
  </si>
  <si>
    <t>259233568</t>
  </si>
  <si>
    <t>Oprava souboru KO KAV 2, KAV 3 - oprava se provádí podle přidružených předpisů k předpisu SŽDC (ČD) T115; pokud není popsána, pak podle technických podmínek výrobku</t>
  </si>
  <si>
    <t>91</t>
  </si>
  <si>
    <t>7593333380</t>
  </si>
  <si>
    <t>Oprava relé střídavého OR1-80, AR1-2,65, UNR-3</t>
  </si>
  <si>
    <t>-1295453794</t>
  </si>
  <si>
    <t>Oprava relé střídavého OR1-80, AR1-2,65, UNR-3 - oprava se provádí podle přidružených předpisů k předpisu SŽDC (ČD) T115, pokud není popsána, pak podle technických podmínek výrobku</t>
  </si>
  <si>
    <t>161</t>
  </si>
  <si>
    <t>7593333521</t>
  </si>
  <si>
    <t>Oprava reléové jednotky VÚD 1K1K až 2K2K</t>
  </si>
  <si>
    <t>-565953388</t>
  </si>
  <si>
    <t>Oprava reléové jednotky VÚD 1K1K až 2K2K - oprava se provádí podle přidružených předpisů k předpisu SŽDC (ČD) T115; pokud není popsána, pak podle technických podmínek výrobku</t>
  </si>
  <si>
    <t>162</t>
  </si>
  <si>
    <t>7593333522</t>
  </si>
  <si>
    <t>Oprava reléové sady BV1, BV3</t>
  </si>
  <si>
    <t>974979870</t>
  </si>
  <si>
    <t>Oprava reléové sady BV1, BV3 - oprava se provádí podle přidružených předpisů k předpisu SŽDC (ČD) T115, pokud není popsána, pak podle technických podmínek výrobku</t>
  </si>
  <si>
    <t>163</t>
  </si>
  <si>
    <t>7593333531</t>
  </si>
  <si>
    <t>Oprava reléové sady BV4, BV5, BV11, BV12</t>
  </si>
  <si>
    <t>1949651758</t>
  </si>
  <si>
    <t>Oprava reléové sady BV4, BV5, BV11, BV12 - oprava se provádí podle přidružených předpisů k předpisu SŽDC (ČD) T115, pokud není popsána, pak podle technických podmínek výrobku</t>
  </si>
  <si>
    <t>164</t>
  </si>
  <si>
    <t>7593333533</t>
  </si>
  <si>
    <t>Oprava reléové sady BV6</t>
  </si>
  <si>
    <t>-1908766827</t>
  </si>
  <si>
    <t>Oprava reléové sady BV6 - oprava se provádí podle přidružených předpisů k předpisu SŽDC (ČD) T115, pokud není popsána, pak podle technických podmínek výrobku</t>
  </si>
  <si>
    <t>165</t>
  </si>
  <si>
    <t>7593333535</t>
  </si>
  <si>
    <t>Oprava reléové sady BV8</t>
  </si>
  <si>
    <t>1716011024</t>
  </si>
  <si>
    <t>Oprava reléové sady BV8 - oprava se provádí podle přidružených předpisů k předpisu SŽDC (ČD) T115, pokud není popsána, pak podle technických podmínek výrobku</t>
  </si>
  <si>
    <t>166</t>
  </si>
  <si>
    <t>7593333537</t>
  </si>
  <si>
    <t>Oprava reléové sady CV1</t>
  </si>
  <si>
    <t>46993483</t>
  </si>
  <si>
    <t>Oprava reléové sady CV1 - oprava se provádí podle přidružených předpisů k předpisu SŽDC (ČD) T115, pokud není popsána, pak podle technických podmínek výrobku</t>
  </si>
  <si>
    <t>167</t>
  </si>
  <si>
    <t>7593333539</t>
  </si>
  <si>
    <t>Oprava reléové sady CV2</t>
  </si>
  <si>
    <t>512463372</t>
  </si>
  <si>
    <t>Oprava reléové sady CV2 - oprava se provádí podle přidružených předpisů k předpisu SŽDC (ČD) T115, pokud není popsána, pak podle technických podmínek výrobku</t>
  </si>
  <si>
    <t>168</t>
  </si>
  <si>
    <t>7593333541</t>
  </si>
  <si>
    <t>Oprava reléové sady CV3</t>
  </si>
  <si>
    <t>-1220103198</t>
  </si>
  <si>
    <t>Oprava reléové sady CV3 - oprava se provádí podle přidružených předpisů k předpisu SŽDC (ČD) T115, pokud není popsána, pak podle technických podmínek výrobku</t>
  </si>
  <si>
    <t>169</t>
  </si>
  <si>
    <t>7593333545</t>
  </si>
  <si>
    <t>Oprava reléové sady CV4</t>
  </si>
  <si>
    <t>-720151745</t>
  </si>
  <si>
    <t>Oprava reléové sady CV4 - oprava se provádí podle přidružených předpisů k předpisu SŽDC (ČD) T115, pokud není popsána, pak podle technických podmínek výrobku</t>
  </si>
  <si>
    <t>170</t>
  </si>
  <si>
    <t>7593333547</t>
  </si>
  <si>
    <t>Oprava reléové sady A</t>
  </si>
  <si>
    <t>-1413145965</t>
  </si>
  <si>
    <t>Oprava reléové sady A - oprava se provádí podle přidružených předpisů k předpisu SŽDC (ČD) T115, pokud není popsána, pak podle technických podmínek výrobku</t>
  </si>
  <si>
    <t>171</t>
  </si>
  <si>
    <t>7593333549</t>
  </si>
  <si>
    <t>Oprava reléové sady B</t>
  </si>
  <si>
    <t>686706059</t>
  </si>
  <si>
    <t>Oprava reléové sady B - oprava se provádí podle přidružených předpisů k předpisu SŽDC (ČD) T115, pokud není popsána, pak podle technických podmínek výrobku</t>
  </si>
  <si>
    <t>172</t>
  </si>
  <si>
    <t>7593333551</t>
  </si>
  <si>
    <t>Oprava reléové sady C</t>
  </si>
  <si>
    <t>1143083768</t>
  </si>
  <si>
    <t>Oprava reléové sady C - oprava se provádí podle přidružených předpisů k předpisu SŽDC (ČD) T115, pokud není popsána, pak podle technických podmínek výrobku</t>
  </si>
  <si>
    <t>173</t>
  </si>
  <si>
    <t>7593333553</t>
  </si>
  <si>
    <t>Oprava reléové sady D</t>
  </si>
  <si>
    <t>1908923008</t>
  </si>
  <si>
    <t>Oprava reléové sady D - oprava se provádí podle přidružených předpisů k předpisu SŽDC (ČD) T115, pokud není popsána, pak podle technických podmínek výrobku</t>
  </si>
  <si>
    <t>174</t>
  </si>
  <si>
    <t>7593333555</t>
  </si>
  <si>
    <t>Oprava reléové sady H</t>
  </si>
  <si>
    <t>-1619550425</t>
  </si>
  <si>
    <t>Oprava reléové sady H - oprava se provádí podle přidružených předpisů k předpisu SŽDC (ČD) T115, pokud není popsána, pak podle technických podmínek výrobku</t>
  </si>
  <si>
    <t>175</t>
  </si>
  <si>
    <t>7593333556</t>
  </si>
  <si>
    <t>Oprava reléové sady J</t>
  </si>
  <si>
    <t>-1165494197</t>
  </si>
  <si>
    <t>Oprava reléové sady J - oprava se provádí podle přidružených předpisů k předpisu SŽDC (ČD) T115, pokud není popsána, pak podle technických podmínek výrobku</t>
  </si>
  <si>
    <t>176</t>
  </si>
  <si>
    <t>7593333557</t>
  </si>
  <si>
    <t>Oprava reléové sady K</t>
  </si>
  <si>
    <t>1500892087</t>
  </si>
  <si>
    <t>Oprava reléové sady K - oprava se provádí podle přidružených předpisů k předpisu SŽDC (ČD) T115, pokud není popsána, pak podle technických podmínek výrobku</t>
  </si>
  <si>
    <t>177</t>
  </si>
  <si>
    <t>7593333559</t>
  </si>
  <si>
    <t>Oprava reléové sady L</t>
  </si>
  <si>
    <t>1483650071</t>
  </si>
  <si>
    <t>Oprava reléové sady L - oprava se provádí podle přidružených předpisů k předpisu SŽDC (ČD) T115, pokud není popsána, pak podle technických podmínek výrobku</t>
  </si>
  <si>
    <t>178</t>
  </si>
  <si>
    <t>7593333561</t>
  </si>
  <si>
    <t>Oprava reléové sady M</t>
  </si>
  <si>
    <t>746682569</t>
  </si>
  <si>
    <t>Oprava reléové sady M - oprava se provádí podle přidružených předpisů k předpisu SŽDC (ČD) T115, pokud není popsána, pak podle technických podmínek výrobku</t>
  </si>
  <si>
    <t>179</t>
  </si>
  <si>
    <t>7593333563</t>
  </si>
  <si>
    <t>Oprava reléové sady OB1</t>
  </si>
  <si>
    <t>318970088</t>
  </si>
  <si>
    <t>Oprava reléové sady OB1 - oprava se provádí podle přidružených předpisů k předpisu SŽDC (ČD) T115, pokud není popsána, pak podle technických podmínek výrobku</t>
  </si>
  <si>
    <t>180</t>
  </si>
  <si>
    <t>7593333565</t>
  </si>
  <si>
    <t>Oprava reléové sady Q</t>
  </si>
  <si>
    <t>-931977761</t>
  </si>
  <si>
    <t>Oprava reléové sady Q - oprava se provádí podle přidružených předpisů k předpisu SŽDC (ČD) T115, pokud není popsána, pak podle technických podmínek výrobku</t>
  </si>
  <si>
    <t>181</t>
  </si>
  <si>
    <t>7593333567</t>
  </si>
  <si>
    <t>Oprava reléové sady R</t>
  </si>
  <si>
    <t>1428665822</t>
  </si>
  <si>
    <t>Oprava reléové sady R - oprava se provádí podle přidružených předpisů k předpisu SŽDC (ČD) T115, pokud není popsána, pak podle technických podmínek výrobku</t>
  </si>
  <si>
    <t>182</t>
  </si>
  <si>
    <t>7593333568</t>
  </si>
  <si>
    <t>Oprava reléové sady S</t>
  </si>
  <si>
    <t>-60736356</t>
  </si>
  <si>
    <t>Oprava reléové sady S - oprava se provádí podle přidružených předpisů k předpisu SŽDC (ČD) T115, pokud není popsána, pak podle technických podmínek výrobku</t>
  </si>
  <si>
    <t>183</t>
  </si>
  <si>
    <t>7593333569</t>
  </si>
  <si>
    <t>Oprava reléové sady V, VT</t>
  </si>
  <si>
    <t>-494582599</t>
  </si>
  <si>
    <t>Oprava reléové sady V, VT - oprava se provádí podle přidružených předpisů k předpisu SŽDC (ČD) T115, pokud není popsána, pak podle technických podmínek výrobku</t>
  </si>
  <si>
    <t>184</t>
  </si>
  <si>
    <t>7593333571</t>
  </si>
  <si>
    <t>Oprava reléové sady Vs</t>
  </si>
  <si>
    <t>1491346756</t>
  </si>
  <si>
    <t>Oprava reléové sady Vs - oprava se provádí podle přidružených předpisů k předpisu SŽDC (ČD) T115, pokud není popsána, pak podle technických podmínek výrobku</t>
  </si>
  <si>
    <t>185</t>
  </si>
  <si>
    <t>7593333572</t>
  </si>
  <si>
    <t>Oprava reléové sady Vs1</t>
  </si>
  <si>
    <t>895585174</t>
  </si>
  <si>
    <t>Oprava reléové sady Vs1 - oprava se provádí podle přidružených předpisů k předpisu SŽDC (ČD) T115, pokud není popsána, pak podle technických podmínek výrobku</t>
  </si>
  <si>
    <t>186</t>
  </si>
  <si>
    <t>7593333573</t>
  </si>
  <si>
    <t>Oprava reléové sady VS-2</t>
  </si>
  <si>
    <t>860680284</t>
  </si>
  <si>
    <t>Oprava reléové sady VS-2 - oprava se provádí podle přidružených předpisů k předpisu SŽDC (ČD) T115, pokud není popsána, pak podle technických podmínek výrobku</t>
  </si>
  <si>
    <t>187</t>
  </si>
  <si>
    <t>7593333574</t>
  </si>
  <si>
    <t>Oprava reléové sady VS-3</t>
  </si>
  <si>
    <t>-2032366883</t>
  </si>
  <si>
    <t>Oprava reléové sady VS-3 - oprava se provádí podle přidružených předpisů k předpisu SŽDC (ČD) T115, pokud není popsána, pak podle technických podmínek výrobku</t>
  </si>
  <si>
    <t>188</t>
  </si>
  <si>
    <t>7593333575</t>
  </si>
  <si>
    <t>Oprava reléové sady W</t>
  </si>
  <si>
    <t>-633075928</t>
  </si>
  <si>
    <t>Oprava reléové sady W - oprava se provádí podle přidružených předpisů k předpisu SŽDC (ČD) T115, pokud není popsána, pak podle technických podmínek výrobku</t>
  </si>
  <si>
    <t>189</t>
  </si>
  <si>
    <t>7593333576</t>
  </si>
  <si>
    <t>Oprava reléové sady ZR</t>
  </si>
  <si>
    <t>1917623457</t>
  </si>
  <si>
    <t>Oprava reléové sady ZR - oprava se provádí podle přidružených předpisů k předpisu SŽDC (ČD) T115, pokud není popsána, pak podle technických podmínek výrobku</t>
  </si>
  <si>
    <t>190</t>
  </si>
  <si>
    <t>7593333570</t>
  </si>
  <si>
    <t>Úprava reléové sady V</t>
  </si>
  <si>
    <t>789482170</t>
  </si>
  <si>
    <t>Úprava reléové sady V - úprava se provádí dle Pokynu č. j. 870/97 - S14</t>
  </si>
  <si>
    <t>191</t>
  </si>
  <si>
    <t>7593333600</t>
  </si>
  <si>
    <t>Oprava bloku APŠ-24 RUS, APŠ-220 RUS</t>
  </si>
  <si>
    <t>-295278104</t>
  </si>
  <si>
    <t>Oprava bloku APŠ-24 RUS, APŠ-220 RUS - provádění cyklických oprav, zejména jejich revize, měření, úpravy, opravy poškozených částí v souladu se souborem předpisů ČD/SŽDC T 115, technickými normami atechnickými podmínkami výrobce, v platném znění</t>
  </si>
  <si>
    <t>192</t>
  </si>
  <si>
    <t>7593333602</t>
  </si>
  <si>
    <t>Oprava bloku GAC typ BMP</t>
  </si>
  <si>
    <t>2123816314</t>
  </si>
  <si>
    <t>Oprava bloku GAC typ BMP - provádění cyklických oprav, zejména jejich revize, měření, úpravy, opravy poškozených částí v souladu se souborem předpisů ČD/SŽDC T 115, technickými normami atechnickými podmínkami výrobce, v platném znění</t>
  </si>
  <si>
    <t>193</t>
  </si>
  <si>
    <t>7593333604</t>
  </si>
  <si>
    <t>Oprava bloku GAC typ BN</t>
  </si>
  <si>
    <t>1822188011</t>
  </si>
  <si>
    <t>Oprava bloku GAC typ BN - provádění cyklických oprav, zejména jejich revize, měření, úpravy, opravy poškozených částí v souladu se souborem předpisů ČD/SŽDC T 115, technickými normami atechnickými podmínkami výrobce, v platném znění</t>
  </si>
  <si>
    <t>194</t>
  </si>
  <si>
    <t>7593333606</t>
  </si>
  <si>
    <t>Oprava bloku GAC typ II</t>
  </si>
  <si>
    <t>-53195654</t>
  </si>
  <si>
    <t>Oprava bloku GAC typ II - provádění cyklických oprav, zejména jejich revize, měření, úpravy, opravy poškozených částí v souladu se souborem předpisů ČD/SŽDC T 115, technickými normami atechnickými podmínkami výrobce, v platném znění</t>
  </si>
  <si>
    <t>195</t>
  </si>
  <si>
    <t>7593333608</t>
  </si>
  <si>
    <t>Oprava bloku GAC typ I, III a IV</t>
  </si>
  <si>
    <t>-1636057159</t>
  </si>
  <si>
    <t>Oprava bloku GAC typ I, III a IV - provádění cyklických oprav, zejména jejich revize, měření, úpravy, opravy poškozených částí v souladu se souborem předpisů ČD/SŽDC T 115, technickými normami atechnickými podmínkami výrobce, v platném znění</t>
  </si>
  <si>
    <t>196</t>
  </si>
  <si>
    <t>7593333620</t>
  </si>
  <si>
    <t>Oprava anulačního souboru ASE 2, 3, 4</t>
  </si>
  <si>
    <t>2033323560</t>
  </si>
  <si>
    <t>Oprava anulačního souboru ASE 2, 3, 4 - oprava se provádí podle přidruženého předpisu č. 4 k předpisu SŽDC (ČD) T115; pokud není popsána, pak podle technických podmínek výrobku</t>
  </si>
  <si>
    <t>197</t>
  </si>
  <si>
    <t>7593333625</t>
  </si>
  <si>
    <t>Oprava anulačního souboru ASE 5</t>
  </si>
  <si>
    <t>-397420037</t>
  </si>
  <si>
    <t>Oprava anulačního souboru ASE 5 - oprava se provádí podle přidruženého předpisu č. 4 k předpisu SŽDC (ČD) T115; pokud není popsána, pak podle technických podmínek výrobku</t>
  </si>
  <si>
    <t>202</t>
  </si>
  <si>
    <t>M</t>
  </si>
  <si>
    <t>7593330760</t>
  </si>
  <si>
    <t xml:space="preserve">Výměnné díly Šroub osový  (HM0404071010000)</t>
  </si>
  <si>
    <t>-1081967673</t>
  </si>
  <si>
    <t>203</t>
  </si>
  <si>
    <t>7593331130</t>
  </si>
  <si>
    <t>Výměnné díly Kryt relé NMŠ</t>
  </si>
  <si>
    <t>689646598</t>
  </si>
  <si>
    <t>204</t>
  </si>
  <si>
    <t>7593331140</t>
  </si>
  <si>
    <t>Výměnné díly Šroub stahovací relé NMŠ</t>
  </si>
  <si>
    <t>1237382217</t>
  </si>
  <si>
    <t>205</t>
  </si>
  <si>
    <t>7593331150</t>
  </si>
  <si>
    <t>Výměnné díly Deska základní relé NMŠ</t>
  </si>
  <si>
    <t>393821583</t>
  </si>
  <si>
    <t>206</t>
  </si>
  <si>
    <t>7593331160</t>
  </si>
  <si>
    <t>Výměnné díly Těsnění relé NMŠ</t>
  </si>
  <si>
    <t>847292272</t>
  </si>
  <si>
    <t>207</t>
  </si>
  <si>
    <t>7593331170</t>
  </si>
  <si>
    <t>Výměnné díly Štítek plastový relé NMŠ</t>
  </si>
  <si>
    <t>-1078441377</t>
  </si>
  <si>
    <t>208</t>
  </si>
  <si>
    <t>7593331180</t>
  </si>
  <si>
    <t>Výměnné díly Matice plombovací relé NMŠ</t>
  </si>
  <si>
    <t>-1738697703</t>
  </si>
  <si>
    <t>209</t>
  </si>
  <si>
    <t>7593331190</t>
  </si>
  <si>
    <t>Výměnné díly Cívka relé NMŠ</t>
  </si>
  <si>
    <t>229775259</t>
  </si>
  <si>
    <t>210</t>
  </si>
  <si>
    <t>7593331200</t>
  </si>
  <si>
    <t>Výměnné díly Kontakt uhlíkový relé NMŠ</t>
  </si>
  <si>
    <t>-1026451943</t>
  </si>
  <si>
    <t>211</t>
  </si>
  <si>
    <t>7593331210</t>
  </si>
  <si>
    <t>Výměnné díly Kontakt kyvný I relé NMŠ</t>
  </si>
  <si>
    <t>-2062081383</t>
  </si>
  <si>
    <t>212</t>
  </si>
  <si>
    <t>7593331220</t>
  </si>
  <si>
    <t>Výměnné díly Kontakt kyvný II relé NMŠ</t>
  </si>
  <si>
    <t>-1377641855</t>
  </si>
  <si>
    <t>213</t>
  </si>
  <si>
    <t>7593331230</t>
  </si>
  <si>
    <t>Výměnné díly Kontakt spodní relé NMŠ</t>
  </si>
  <si>
    <t>-285467435</t>
  </si>
  <si>
    <t>214</t>
  </si>
  <si>
    <t>7593331240</t>
  </si>
  <si>
    <t>Výměnné díly Kotva relé NMŠ</t>
  </si>
  <si>
    <t>245498562</t>
  </si>
  <si>
    <t>215</t>
  </si>
  <si>
    <t>7593331260</t>
  </si>
  <si>
    <t xml:space="preserve">Výměnné díly Kryt relé DSŠ  (HM0404081990210)</t>
  </si>
  <si>
    <t>-1789203051</t>
  </si>
  <si>
    <t>216</t>
  </si>
  <si>
    <t>7593331270</t>
  </si>
  <si>
    <t xml:space="preserve">Výměnné díly Těsnění ke krytu relé DSŠ  (HM0404081990057)</t>
  </si>
  <si>
    <t>1793171442</t>
  </si>
  <si>
    <t>217</t>
  </si>
  <si>
    <t>7593331310</t>
  </si>
  <si>
    <t>Výměnné díly Kryt relé kombinovaného (KŠ)</t>
  </si>
  <si>
    <t>289232472</t>
  </si>
  <si>
    <t>218</t>
  </si>
  <si>
    <t>7593331320</t>
  </si>
  <si>
    <t>Výměnné díly Těsnění relé kombinovaného (KŠ)</t>
  </si>
  <si>
    <t>2097734777</t>
  </si>
  <si>
    <t>219</t>
  </si>
  <si>
    <t>7593331330</t>
  </si>
  <si>
    <t>Výměnné díly Svazek kontaktní relé kombinovaného (KŠ)</t>
  </si>
  <si>
    <t>1737961254</t>
  </si>
  <si>
    <t>220</t>
  </si>
  <si>
    <t>7593331360</t>
  </si>
  <si>
    <t>Výměnné díly Motor MK1,2,3</t>
  </si>
  <si>
    <t>-2057395682</t>
  </si>
  <si>
    <t>221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</si>
  <si>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</si>
  <si>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</si>
  <si>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-538562547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</si>
  <si>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</si>
  <si>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</t>
  </si>
  <si>
    <t>Poznámka k položce:_x000d_
Měrnou jednotkou je kus stroje.</t>
  </si>
  <si>
    <t>222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</si>
  <si>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</si>
  <si>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</si>
  <si>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-1265473780</t>
  </si>
  <si>
    <t>Doprava obousměrná (např. dodávek z vlastních zásob zhotovitele nebo objednatele nebo výzisku) mechanizací o nosnosti do 3,5 t elektrosoučástek, montážního materiálu, kameniva, písku, dlažebních kostek, suti, atd.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</si>
  <si>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223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</si>
  <si>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</si>
  <si>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</si>
  <si>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1305880053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</si>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</sst>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26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27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28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29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27</v>
      </c>
      <c r="AL14" s="16"/>
      <c r="AM14" s="16"/>
      <c r="AN14" s="28" t="s">
        <v>29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27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32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27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32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34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39</v>
      </c>
      <c r="E29" s="41"/>
      <c r="F29" s="26" t="s">
        <v>40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41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42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43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44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50</v>
      </c>
      <c r="AI60" s="36"/>
      <c r="AJ60" s="36"/>
      <c r="AK60" s="36"/>
      <c r="AL60" s="36"/>
      <c r="AM60" s="58" t="s">
        <v>51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53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50</v>
      </c>
      <c r="AI75" s="36"/>
      <c r="AJ75" s="36"/>
      <c r="AK75" s="36"/>
      <c r="AL75" s="36"/>
      <c r="AM75" s="58" t="s">
        <v>51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2022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Údržba a oprava výměnných dílů zabezpečovacího a sdělovacího zařízení v obvodu SSZT OŘ Plz 2022-2024 ČB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Obvod SSZT České Budějovice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27. 1. 2022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Správa železnic, státní organizace               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30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28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33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56</v>
      </c>
      <c r="D92" s="88"/>
      <c r="E92" s="88"/>
      <c r="F92" s="88"/>
      <c r="G92" s="88"/>
      <c r="H92" s="89"/>
      <c r="I92" s="90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58</v>
      </c>
      <c r="AH92" s="88"/>
      <c r="AI92" s="88"/>
      <c r="AJ92" s="88"/>
      <c r="AK92" s="88"/>
      <c r="AL92" s="88"/>
      <c r="AM92" s="88"/>
      <c r="AN92" s="90" t="s">
        <v>59</v>
      </c>
      <c r="AO92" s="88"/>
      <c r="AP92" s="92"/>
      <c r="AQ92" s="93" t="s">
        <v>60</v>
      </c>
      <c r="AR92" s="38"/>
      <c r="AS92" s="94" t="s">
        <v>61</v>
      </c>
      <c r="AT92" s="95" t="s">
        <v>62</v>
      </c>
      <c r="AU92" s="95" t="s">
        <v>63</v>
      </c>
      <c r="AV92" s="95" t="s">
        <v>64</v>
      </c>
      <c r="AW92" s="95" t="s">
        <v>65</v>
      </c>
      <c r="AX92" s="95" t="s">
        <v>66</v>
      </c>
      <c r="AY92" s="95" t="s">
        <v>67</v>
      </c>
      <c r="AZ92" s="95" t="s">
        <v>68</v>
      </c>
      <c r="BA92" s="95" t="s">
        <v>69</v>
      </c>
      <c r="BB92" s="95" t="s">
        <v>70</v>
      </c>
      <c r="BC92" s="95" t="s">
        <v>71</v>
      </c>
      <c r="BD92" s="96" t="s">
        <v>72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73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74</v>
      </c>
      <c r="BT94" s="111" t="s">
        <v>75</v>
      </c>
      <c r="BV94" s="111" t="s">
        <v>76</v>
      </c>
      <c r="BW94" s="111" t="s">
        <v>5</v>
      </c>
      <c r="BX94" s="111" t="s">
        <v>77</v>
      </c>
      <c r="CL94" s="111" t="s">
        <v>1</v>
      </c>
    </row>
    <row r="95" s="7" customFormat="1" ht="37.5" customHeight="1">
      <c r="A95" s="112" t="s">
        <v>78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'2022 - Údržba a oprava vý...'!J28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79</v>
      </c>
      <c r="AR95" s="119"/>
      <c r="AS95" s="120">
        <v>0</v>
      </c>
      <c r="AT95" s="121">
        <f>ROUND(SUM(AV95:AW95),2)</f>
        <v>0</v>
      </c>
      <c r="AU95" s="122">
        <f>'2022 - Údržba a oprava vý...'!P112</f>
        <v>0</v>
      </c>
      <c r="AV95" s="121">
        <f>'2022 - Údržba a oprava vý...'!J31</f>
        <v>0</v>
      </c>
      <c r="AW95" s="121">
        <f>'2022 - Údržba a oprava vý...'!J32</f>
        <v>0</v>
      </c>
      <c r="AX95" s="121">
        <f>'2022 - Údržba a oprava vý...'!J33</f>
        <v>0</v>
      </c>
      <c r="AY95" s="121">
        <f>'2022 - Údržba a oprava vý...'!J34</f>
        <v>0</v>
      </c>
      <c r="AZ95" s="121">
        <f>'2022 - Údržba a oprava vý...'!F31</f>
        <v>0</v>
      </c>
      <c r="BA95" s="121">
        <f>'2022 - Údržba a oprava vý...'!F32</f>
        <v>0</v>
      </c>
      <c r="BB95" s="121">
        <f>'2022 - Údržba a oprava vý...'!F33</f>
        <v>0</v>
      </c>
      <c r="BC95" s="121">
        <f>'2022 - Údržba a oprava vý...'!F34</f>
        <v>0</v>
      </c>
      <c r="BD95" s="123">
        <f>'2022 - Údržba a oprava vý...'!F35</f>
        <v>0</v>
      </c>
      <c r="BE95" s="7"/>
      <c r="BT95" s="124" t="s">
        <v>80</v>
      </c>
      <c r="BU95" s="124" t="s">
        <v>81</v>
      </c>
      <c r="BV95" s="124" t="s">
        <v>76</v>
      </c>
      <c r="BW95" s="124" t="s">
        <v>5</v>
      </c>
      <c r="BX95" s="124" t="s">
        <v>77</v>
      </c>
      <c r="CL95" s="124" t="s">
        <v>1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kQetr5s5fbQq50C2EzT3Ql+J4L9vu/j0oPGyahXz+f9Im9EezSxMOjPekaZ9gj2EE+gSwQTI/9KUEg73YNWqzA==" hashValue="SfaMkqt50A6DCeq5WvL98+zLB7ajPxdFz8ivmmo689xtTxfZDiXZ6mxkIibD7/fBF7xdS4CWcM8vx2cU8jCsG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 - Údržba a oprava vý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5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4"/>
      <c r="AT3" s="11" t="s">
        <v>82</v>
      </c>
    </row>
    <row r="4" hidden="1" s="1" customFormat="1" ht="24.96" customHeight="1">
      <c r="B4" s="14"/>
      <c r="D4" s="127" t="s">
        <v>83</v>
      </c>
      <c r="L4" s="14"/>
      <c r="M4" s="128" t="s">
        <v>10</v>
      </c>
      <c r="AT4" s="11" t="s">
        <v>4</v>
      </c>
    </row>
    <row r="5" hidden="1" s="1" customFormat="1" ht="6.96" customHeight="1">
      <c r="B5" s="14"/>
      <c r="L5" s="14"/>
    </row>
    <row r="6" hidden="1" s="2" customFormat="1" ht="12" customHeight="1">
      <c r="A6" s="32"/>
      <c r="B6" s="38"/>
      <c r="C6" s="32"/>
      <c r="D6" s="129" t="s">
        <v>16</v>
      </c>
      <c r="E6" s="32"/>
      <c r="F6" s="32"/>
      <c r="G6" s="32"/>
      <c r="H6" s="32"/>
      <c r="I6" s="32"/>
      <c r="J6" s="32"/>
      <c r="K6" s="32"/>
      <c r="L6" s="57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hidden="1" s="2" customFormat="1" ht="30" customHeight="1">
      <c r="A7" s="32"/>
      <c r="B7" s="38"/>
      <c r="C7" s="32"/>
      <c r="D7" s="32"/>
      <c r="E7" s="130" t="s">
        <v>17</v>
      </c>
      <c r="F7" s="32"/>
      <c r="G7" s="32"/>
      <c r="H7" s="32"/>
      <c r="I7" s="32"/>
      <c r="J7" s="32"/>
      <c r="K7" s="32"/>
      <c r="L7" s="57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hidden="1" s="2" customFormat="1">
      <c r="A8" s="32"/>
      <c r="B8" s="38"/>
      <c r="C8" s="32"/>
      <c r="D8" s="32"/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2" customHeight="1">
      <c r="A9" s="32"/>
      <c r="B9" s="38"/>
      <c r="C9" s="32"/>
      <c r="D9" s="129" t="s">
        <v>18</v>
      </c>
      <c r="E9" s="32"/>
      <c r="F9" s="131" t="s">
        <v>1</v>
      </c>
      <c r="G9" s="32"/>
      <c r="H9" s="32"/>
      <c r="I9" s="129" t="s">
        <v>19</v>
      </c>
      <c r="J9" s="131" t="s">
        <v>1</v>
      </c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 ht="12" customHeight="1">
      <c r="A10" s="32"/>
      <c r="B10" s="38"/>
      <c r="C10" s="32"/>
      <c r="D10" s="129" t="s">
        <v>20</v>
      </c>
      <c r="E10" s="32"/>
      <c r="F10" s="131" t="s">
        <v>21</v>
      </c>
      <c r="G10" s="32"/>
      <c r="H10" s="32"/>
      <c r="I10" s="129" t="s">
        <v>22</v>
      </c>
      <c r="J10" s="132" t="str">
        <f>'Rekapitulace stavby'!AN8</f>
        <v>27. 1. 2022</v>
      </c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0.8" customHeight="1">
      <c r="A11" s="32"/>
      <c r="B11" s="38"/>
      <c r="C11" s="32"/>
      <c r="D11" s="32"/>
      <c r="E11" s="32"/>
      <c r="F11" s="32"/>
      <c r="G11" s="32"/>
      <c r="H11" s="32"/>
      <c r="I11" s="32"/>
      <c r="J11" s="32"/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9" t="s">
        <v>24</v>
      </c>
      <c r="E12" s="32"/>
      <c r="F12" s="32"/>
      <c r="G12" s="32"/>
      <c r="H12" s="32"/>
      <c r="I12" s="129" t="s">
        <v>25</v>
      </c>
      <c r="J12" s="131" t="s">
        <v>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8" customHeight="1">
      <c r="A13" s="32"/>
      <c r="B13" s="38"/>
      <c r="C13" s="32"/>
      <c r="D13" s="32"/>
      <c r="E13" s="131" t="s">
        <v>26</v>
      </c>
      <c r="F13" s="32"/>
      <c r="G13" s="32"/>
      <c r="H13" s="32"/>
      <c r="I13" s="129" t="s">
        <v>27</v>
      </c>
      <c r="J13" s="131" t="s">
        <v>1</v>
      </c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6.96" customHeight="1">
      <c r="A14" s="32"/>
      <c r="B14" s="38"/>
      <c r="C14" s="32"/>
      <c r="D14" s="32"/>
      <c r="E14" s="32"/>
      <c r="F14" s="32"/>
      <c r="G14" s="32"/>
      <c r="H14" s="32"/>
      <c r="I14" s="32"/>
      <c r="J14" s="32"/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2" customHeight="1">
      <c r="A15" s="32"/>
      <c r="B15" s="38"/>
      <c r="C15" s="32"/>
      <c r="D15" s="129" t="s">
        <v>28</v>
      </c>
      <c r="E15" s="32"/>
      <c r="F15" s="32"/>
      <c r="G15" s="32"/>
      <c r="H15" s="32"/>
      <c r="I15" s="129" t="s">
        <v>25</v>
      </c>
      <c r="J15" s="27" t="str">
        <f>'Rekapitulace stavby'!AN13</f>
        <v>Vyplň údaj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18" customHeight="1">
      <c r="A16" s="32"/>
      <c r="B16" s="38"/>
      <c r="C16" s="32"/>
      <c r="D16" s="32"/>
      <c r="E16" s="27" t="str">
        <f>'Rekapitulace stavby'!E14</f>
        <v>Vyplň údaj</v>
      </c>
      <c r="F16" s="131"/>
      <c r="G16" s="131"/>
      <c r="H16" s="131"/>
      <c r="I16" s="129" t="s">
        <v>27</v>
      </c>
      <c r="J16" s="27" t="str">
        <f>'Rekapitulace stavby'!AN14</f>
        <v>Vyplň údaj</v>
      </c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6.96" customHeight="1">
      <c r="A17" s="32"/>
      <c r="B17" s="38"/>
      <c r="C17" s="32"/>
      <c r="D17" s="32"/>
      <c r="E17" s="32"/>
      <c r="F17" s="32"/>
      <c r="G17" s="32"/>
      <c r="H17" s="32"/>
      <c r="I17" s="32"/>
      <c r="J17" s="32"/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2" customHeight="1">
      <c r="A18" s="32"/>
      <c r="B18" s="38"/>
      <c r="C18" s="32"/>
      <c r="D18" s="129" t="s">
        <v>30</v>
      </c>
      <c r="E18" s="32"/>
      <c r="F18" s="32"/>
      <c r="G18" s="32"/>
      <c r="H18" s="32"/>
      <c r="I18" s="129" t="s">
        <v>25</v>
      </c>
      <c r="J18" s="131" t="str">
        <f>IF('Rekapitulace stavby'!AN16="","",'Rekapitulace stavby'!AN16)</f>
        <v/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18" customHeight="1">
      <c r="A19" s="32"/>
      <c r="B19" s="38"/>
      <c r="C19" s="32"/>
      <c r="D19" s="32"/>
      <c r="E19" s="131" t="str">
        <f>IF('Rekapitulace stavby'!E17="","",'Rekapitulace stavby'!E17)</f>
        <v xml:space="preserve"> </v>
      </c>
      <c r="F19" s="32"/>
      <c r="G19" s="32"/>
      <c r="H19" s="32"/>
      <c r="I19" s="129" t="s">
        <v>27</v>
      </c>
      <c r="J19" s="131" t="str">
        <f>IF('Rekapitulace stavby'!AN17="","",'Rekapitulace stavby'!AN17)</f>
        <v/>
      </c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6.96" customHeight="1">
      <c r="A20" s="32"/>
      <c r="B20" s="38"/>
      <c r="C20" s="32"/>
      <c r="D20" s="32"/>
      <c r="E20" s="32"/>
      <c r="F20" s="32"/>
      <c r="G20" s="32"/>
      <c r="H20" s="32"/>
      <c r="I20" s="32"/>
      <c r="J20" s="32"/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2" customHeight="1">
      <c r="A21" s="32"/>
      <c r="B21" s="38"/>
      <c r="C21" s="32"/>
      <c r="D21" s="129" t="s">
        <v>33</v>
      </c>
      <c r="E21" s="32"/>
      <c r="F21" s="32"/>
      <c r="G21" s="32"/>
      <c r="H21" s="32"/>
      <c r="I21" s="129" t="s">
        <v>25</v>
      </c>
      <c r="J21" s="131" t="str">
        <f>IF('Rekapitulace stavby'!AN19="","",'Rekapitulace stavby'!AN19)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18" customHeight="1">
      <c r="A22" s="32"/>
      <c r="B22" s="38"/>
      <c r="C22" s="32"/>
      <c r="D22" s="32"/>
      <c r="E22" s="131" t="str">
        <f>IF('Rekapitulace stavby'!E20="","",'Rekapitulace stavby'!E20)</f>
        <v xml:space="preserve"> </v>
      </c>
      <c r="F22" s="32"/>
      <c r="G22" s="32"/>
      <c r="H22" s="32"/>
      <c r="I22" s="129" t="s">
        <v>27</v>
      </c>
      <c r="J22" s="131" t="str">
        <f>IF('Rekapitulace stavby'!AN20="","",'Rekapitulace stavby'!AN20)</f>
        <v/>
      </c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6.96" customHeight="1">
      <c r="A23" s="32"/>
      <c r="B23" s="38"/>
      <c r="C23" s="32"/>
      <c r="D23" s="32"/>
      <c r="E23" s="32"/>
      <c r="F23" s="32"/>
      <c r="G23" s="32"/>
      <c r="H23" s="32"/>
      <c r="I23" s="32"/>
      <c r="J23" s="32"/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2" customHeight="1">
      <c r="A24" s="32"/>
      <c r="B24" s="38"/>
      <c r="C24" s="32"/>
      <c r="D24" s="129" t="s">
        <v>34</v>
      </c>
      <c r="E24" s="32"/>
      <c r="F24" s="32"/>
      <c r="G24" s="32"/>
      <c r="H24" s="32"/>
      <c r="I24" s="32"/>
      <c r="J24" s="32"/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8" customFormat="1" ht="16.5" customHeight="1">
      <c r="A25" s="133"/>
      <c r="B25" s="134"/>
      <c r="C25" s="133"/>
      <c r="D25" s="133"/>
      <c r="E25" s="135" t="s">
        <v>1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hidden="1" s="2" customFormat="1" ht="6.96" customHeight="1">
      <c r="A26" s="32"/>
      <c r="B26" s="38"/>
      <c r="C26" s="32"/>
      <c r="D26" s="32"/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2" customFormat="1" ht="6.96" customHeight="1">
      <c r="A27" s="32"/>
      <c r="B27" s="38"/>
      <c r="C27" s="32"/>
      <c r="D27" s="137"/>
      <c r="E27" s="137"/>
      <c r="F27" s="137"/>
      <c r="G27" s="137"/>
      <c r="H27" s="137"/>
      <c r="I27" s="137"/>
      <c r="J27" s="137"/>
      <c r="K27" s="137"/>
      <c r="L27" s="5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hidden="1" s="2" customFormat="1" ht="25.44" customHeight="1">
      <c r="A28" s="32"/>
      <c r="B28" s="38"/>
      <c r="C28" s="32"/>
      <c r="D28" s="138" t="s">
        <v>35</v>
      </c>
      <c r="E28" s="32"/>
      <c r="F28" s="32"/>
      <c r="G28" s="32"/>
      <c r="H28" s="32"/>
      <c r="I28" s="32"/>
      <c r="J28" s="139">
        <f>ROUND(J112, 2)</f>
        <v>0</v>
      </c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37"/>
      <c r="E29" s="137"/>
      <c r="F29" s="137"/>
      <c r="G29" s="137"/>
      <c r="H29" s="137"/>
      <c r="I29" s="137"/>
      <c r="J29" s="137"/>
      <c r="K29" s="137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14.4" customHeight="1">
      <c r="A30" s="32"/>
      <c r="B30" s="38"/>
      <c r="C30" s="32"/>
      <c r="D30" s="32"/>
      <c r="E30" s="32"/>
      <c r="F30" s="140" t="s">
        <v>37</v>
      </c>
      <c r="G30" s="32"/>
      <c r="H30" s="32"/>
      <c r="I30" s="140" t="s">
        <v>36</v>
      </c>
      <c r="J30" s="140" t="s">
        <v>38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14.4" customHeight="1">
      <c r="A31" s="32"/>
      <c r="B31" s="38"/>
      <c r="C31" s="32"/>
      <c r="D31" s="141" t="s">
        <v>39</v>
      </c>
      <c r="E31" s="129" t="s">
        <v>40</v>
      </c>
      <c r="F31" s="142">
        <f>ROUND((SUM(BE112:BE415)),  2)</f>
        <v>0</v>
      </c>
      <c r="G31" s="32"/>
      <c r="H31" s="32"/>
      <c r="I31" s="143">
        <v>0.20999999999999999</v>
      </c>
      <c r="J31" s="142">
        <f>ROUND(((SUM(BE112:BE415))*I31),  2)</f>
        <v>0</v>
      </c>
      <c r="K31" s="3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129" t="s">
        <v>41</v>
      </c>
      <c r="F32" s="142">
        <f>ROUND((SUM(BF112:BF415)),  2)</f>
        <v>0</v>
      </c>
      <c r="G32" s="32"/>
      <c r="H32" s="32"/>
      <c r="I32" s="143">
        <v>0.14999999999999999</v>
      </c>
      <c r="J32" s="142">
        <f>ROUND(((SUM(BF112:BF415))*I32),  2)</f>
        <v>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32"/>
      <c r="E33" s="129" t="s">
        <v>42</v>
      </c>
      <c r="F33" s="142">
        <f>ROUND((SUM(BG112:BG415)),  2)</f>
        <v>0</v>
      </c>
      <c r="G33" s="32"/>
      <c r="H33" s="32"/>
      <c r="I33" s="143">
        <v>0.20999999999999999</v>
      </c>
      <c r="J33" s="142">
        <f>0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9" t="s">
        <v>43</v>
      </c>
      <c r="F34" s="142">
        <f>ROUND((SUM(BH112:BH415)),  2)</f>
        <v>0</v>
      </c>
      <c r="G34" s="32"/>
      <c r="H34" s="32"/>
      <c r="I34" s="143">
        <v>0.14999999999999999</v>
      </c>
      <c r="J34" s="142">
        <f>0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9" t="s">
        <v>44</v>
      </c>
      <c r="F35" s="142">
        <f>ROUND((SUM(BI112:BI415)),  2)</f>
        <v>0</v>
      </c>
      <c r="G35" s="32"/>
      <c r="H35" s="32"/>
      <c r="I35" s="143">
        <v>0</v>
      </c>
      <c r="J35" s="142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6.96" customHeight="1">
      <c r="A36" s="32"/>
      <c r="B36" s="38"/>
      <c r="C36" s="32"/>
      <c r="D36" s="32"/>
      <c r="E36" s="32"/>
      <c r="F36" s="32"/>
      <c r="G36" s="32"/>
      <c r="H36" s="32"/>
      <c r="I36" s="32"/>
      <c r="J36" s="32"/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25.44" customHeight="1">
      <c r="A37" s="32"/>
      <c r="B37" s="38"/>
      <c r="C37" s="144"/>
      <c r="D37" s="145" t="s">
        <v>45</v>
      </c>
      <c r="E37" s="146"/>
      <c r="F37" s="146"/>
      <c r="G37" s="147" t="s">
        <v>46</v>
      </c>
      <c r="H37" s="148" t="s">
        <v>47</v>
      </c>
      <c r="I37" s="146"/>
      <c r="J37" s="149">
        <f>SUM(J28:J35)</f>
        <v>0</v>
      </c>
      <c r="K37" s="150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1" customFormat="1" ht="14.4" customHeight="1">
      <c r="B39" s="14"/>
      <c r="L39" s="14"/>
    </row>
    <row r="40" hidden="1" s="1" customFormat="1" ht="14.4" customHeight="1">
      <c r="B40" s="14"/>
      <c r="L40" s="14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1" t="s">
        <v>48</v>
      </c>
      <c r="E50" s="152"/>
      <c r="F50" s="152"/>
      <c r="G50" s="151" t="s">
        <v>49</v>
      </c>
      <c r="H50" s="152"/>
      <c r="I50" s="152"/>
      <c r="J50" s="152"/>
      <c r="K50" s="152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3" t="s">
        <v>50</v>
      </c>
      <c r="E61" s="154"/>
      <c r="F61" s="155" t="s">
        <v>51</v>
      </c>
      <c r="G61" s="153" t="s">
        <v>50</v>
      </c>
      <c r="H61" s="154"/>
      <c r="I61" s="154"/>
      <c r="J61" s="156" t="s">
        <v>51</v>
      </c>
      <c r="K61" s="154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1" t="s">
        <v>52</v>
      </c>
      <c r="E65" s="157"/>
      <c r="F65" s="157"/>
      <c r="G65" s="151" t="s">
        <v>53</v>
      </c>
      <c r="H65" s="157"/>
      <c r="I65" s="157"/>
      <c r="J65" s="157"/>
      <c r="K65" s="157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3" t="s">
        <v>50</v>
      </c>
      <c r="E76" s="154"/>
      <c r="F76" s="155" t="s">
        <v>51</v>
      </c>
      <c r="G76" s="153" t="s">
        <v>50</v>
      </c>
      <c r="H76" s="154"/>
      <c r="I76" s="154"/>
      <c r="J76" s="156" t="s">
        <v>51</v>
      </c>
      <c r="K76" s="154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58"/>
      <c r="C77" s="159"/>
      <c r="D77" s="159"/>
      <c r="E77" s="159"/>
      <c r="F77" s="159"/>
      <c r="G77" s="159"/>
      <c r="H77" s="159"/>
      <c r="I77" s="159"/>
      <c r="J77" s="159"/>
      <c r="K77" s="159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0"/>
      <c r="C81" s="161"/>
      <c r="D81" s="161"/>
      <c r="E81" s="161"/>
      <c r="F81" s="161"/>
      <c r="G81" s="161"/>
      <c r="H81" s="161"/>
      <c r="I81" s="161"/>
      <c r="J81" s="161"/>
      <c r="K81" s="161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84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30" customHeight="1">
      <c r="A85" s="32"/>
      <c r="B85" s="33"/>
      <c r="C85" s="34"/>
      <c r="D85" s="34"/>
      <c r="E85" s="70" t="str">
        <f>E7</f>
        <v>Údržba a oprava výměnných dílů zabezpečovacího a sdělovacího zařízení v obvodu SSZT OŘ Plz 2022-2024 ČB</v>
      </c>
      <c r="F85" s="34"/>
      <c r="G85" s="34"/>
      <c r="H85" s="34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2" customHeight="1">
      <c r="A87" s="32"/>
      <c r="B87" s="33"/>
      <c r="C87" s="26" t="s">
        <v>20</v>
      </c>
      <c r="D87" s="34"/>
      <c r="E87" s="34"/>
      <c r="F87" s="21" t="str">
        <f>F10</f>
        <v>Obvod SSZT České Budějovice</v>
      </c>
      <c r="G87" s="34"/>
      <c r="H87" s="34"/>
      <c r="I87" s="26" t="s">
        <v>22</v>
      </c>
      <c r="J87" s="73" t="str">
        <f>IF(J10="","",J10)</f>
        <v>27. 1. 2022</v>
      </c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5.15" customHeight="1">
      <c r="A89" s="32"/>
      <c r="B89" s="33"/>
      <c r="C89" s="26" t="s">
        <v>24</v>
      </c>
      <c r="D89" s="34"/>
      <c r="E89" s="34"/>
      <c r="F89" s="21" t="str">
        <f>E13</f>
        <v xml:space="preserve">Správa železnic, státní organizace                </v>
      </c>
      <c r="G89" s="34"/>
      <c r="H89" s="34"/>
      <c r="I89" s="26" t="s">
        <v>30</v>
      </c>
      <c r="J89" s="30" t="str">
        <f>E19</f>
        <v xml:space="preserve"> 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15.15" customHeight="1">
      <c r="A90" s="32"/>
      <c r="B90" s="33"/>
      <c r="C90" s="26" t="s">
        <v>28</v>
      </c>
      <c r="D90" s="34"/>
      <c r="E90" s="34"/>
      <c r="F90" s="21" t="str">
        <f>IF(E16="","",E16)</f>
        <v>Vyplň údaj</v>
      </c>
      <c r="G90" s="34"/>
      <c r="H90" s="34"/>
      <c r="I90" s="26" t="s">
        <v>33</v>
      </c>
      <c r="J90" s="30" t="str">
        <f>E22</f>
        <v xml:space="preserve"> </v>
      </c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0.32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29.28" customHeight="1">
      <c r="A92" s="32"/>
      <c r="B92" s="33"/>
      <c r="C92" s="162" t="s">
        <v>85</v>
      </c>
      <c r="D92" s="163"/>
      <c r="E92" s="163"/>
      <c r="F92" s="163"/>
      <c r="G92" s="163"/>
      <c r="H92" s="163"/>
      <c r="I92" s="163"/>
      <c r="J92" s="164" t="s">
        <v>86</v>
      </c>
      <c r="K92" s="163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2.8" customHeight="1">
      <c r="A94" s="32"/>
      <c r="B94" s="33"/>
      <c r="C94" s="165" t="s">
        <v>87</v>
      </c>
      <c r="D94" s="34"/>
      <c r="E94" s="34"/>
      <c r="F94" s="34"/>
      <c r="G94" s="34"/>
      <c r="H94" s="34"/>
      <c r="I94" s="34"/>
      <c r="J94" s="104">
        <f>J112</f>
        <v>0</v>
      </c>
      <c r="K94" s="34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1" t="s">
        <v>88</v>
      </c>
    </row>
    <row r="95" hidden="1" s="2" customFormat="1" ht="21.84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6.96" customHeight="1">
      <c r="A96" s="32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hidden="1"/>
    <row r="98" hidden="1"/>
    <row r="99" hidden="1"/>
    <row r="100" s="2" customFormat="1" ht="6.96" customHeight="1">
      <c r="A100" s="32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24.96" customHeight="1">
      <c r="A101" s="32"/>
      <c r="B101" s="33"/>
      <c r="C101" s="17" t="s">
        <v>89</v>
      </c>
      <c r="D101" s="34"/>
      <c r="E101" s="34"/>
      <c r="F101" s="34"/>
      <c r="G101" s="34"/>
      <c r="H101" s="34"/>
      <c r="I101" s="34"/>
      <c r="J101" s="34"/>
      <c r="K101" s="34"/>
      <c r="L101" s="57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12" customHeight="1">
      <c r="A103" s="32"/>
      <c r="B103" s="33"/>
      <c r="C103" s="26" t="s">
        <v>16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30" customHeight="1">
      <c r="A104" s="32"/>
      <c r="B104" s="33"/>
      <c r="C104" s="34"/>
      <c r="D104" s="34"/>
      <c r="E104" s="70" t="str">
        <f>E7</f>
        <v>Údržba a oprava výměnných dílů zabezpečovacího a sdělovacího zařízení v obvodu SSZT OŘ Plz 2022-2024 ČB</v>
      </c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2" customHeight="1">
      <c r="A106" s="32"/>
      <c r="B106" s="33"/>
      <c r="C106" s="26" t="s">
        <v>20</v>
      </c>
      <c r="D106" s="34"/>
      <c r="E106" s="34"/>
      <c r="F106" s="21" t="str">
        <f>F10</f>
        <v>Obvod SSZT České Budějovice</v>
      </c>
      <c r="G106" s="34"/>
      <c r="H106" s="34"/>
      <c r="I106" s="26" t="s">
        <v>22</v>
      </c>
      <c r="J106" s="73" t="str">
        <f>IF(J10="","",J10)</f>
        <v>27. 1. 2022</v>
      </c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6.96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5.15" customHeight="1">
      <c r="A108" s="32"/>
      <c r="B108" s="33"/>
      <c r="C108" s="26" t="s">
        <v>24</v>
      </c>
      <c r="D108" s="34"/>
      <c r="E108" s="34"/>
      <c r="F108" s="21" t="str">
        <f>E13</f>
        <v xml:space="preserve">Správa železnic, státní organizace                </v>
      </c>
      <c r="G108" s="34"/>
      <c r="H108" s="34"/>
      <c r="I108" s="26" t="s">
        <v>30</v>
      </c>
      <c r="J108" s="30" t="str">
        <f>E19</f>
        <v xml:space="preserve"> </v>
      </c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5.15" customHeight="1">
      <c r="A109" s="32"/>
      <c r="B109" s="33"/>
      <c r="C109" s="26" t="s">
        <v>28</v>
      </c>
      <c r="D109" s="34"/>
      <c r="E109" s="34"/>
      <c r="F109" s="21" t="str">
        <f>IF(E16="","",E16)</f>
        <v>Vyplň údaj</v>
      </c>
      <c r="G109" s="34"/>
      <c r="H109" s="34"/>
      <c r="I109" s="26" t="s">
        <v>33</v>
      </c>
      <c r="J109" s="30" t="str">
        <f>E22</f>
        <v xml:space="preserve"> </v>
      </c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0.32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9" customFormat="1" ht="29.28" customHeight="1">
      <c r="A111" s="166"/>
      <c r="B111" s="167"/>
      <c r="C111" s="168" t="s">
        <v>90</v>
      </c>
      <c r="D111" s="169" t="s">
        <v>60</v>
      </c>
      <c r="E111" s="169" t="s">
        <v>56</v>
      </c>
      <c r="F111" s="169" t="s">
        <v>57</v>
      </c>
      <c r="G111" s="169" t="s">
        <v>91</v>
      </c>
      <c r="H111" s="169" t="s">
        <v>92</v>
      </c>
      <c r="I111" s="169" t="s">
        <v>93</v>
      </c>
      <c r="J111" s="170" t="s">
        <v>86</v>
      </c>
      <c r="K111" s="171" t="s">
        <v>94</v>
      </c>
      <c r="L111" s="172"/>
      <c r="M111" s="94" t="s">
        <v>1</v>
      </c>
      <c r="N111" s="95" t="s">
        <v>39</v>
      </c>
      <c r="O111" s="95" t="s">
        <v>95</v>
      </c>
      <c r="P111" s="95" t="s">
        <v>96</v>
      </c>
      <c r="Q111" s="95" t="s">
        <v>97</v>
      </c>
      <c r="R111" s="95" t="s">
        <v>98</v>
      </c>
      <c r="S111" s="95" t="s">
        <v>99</v>
      </c>
      <c r="T111" s="95" t="s">
        <v>100</v>
      </c>
      <c r="U111" s="96" t="s">
        <v>101</v>
      </c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/>
    </row>
    <row r="112" s="2" customFormat="1" ht="22.8" customHeight="1">
      <c r="A112" s="32"/>
      <c r="B112" s="33"/>
      <c r="C112" s="101" t="s">
        <v>102</v>
      </c>
      <c r="D112" s="34"/>
      <c r="E112" s="34"/>
      <c r="F112" s="34"/>
      <c r="G112" s="34"/>
      <c r="H112" s="34"/>
      <c r="I112" s="34"/>
      <c r="J112" s="173">
        <f>BK112</f>
        <v>0</v>
      </c>
      <c r="K112" s="34"/>
      <c r="L112" s="38"/>
      <c r="M112" s="97"/>
      <c r="N112" s="174"/>
      <c r="O112" s="98"/>
      <c r="P112" s="175">
        <f>SUM(P113:P415)</f>
        <v>0</v>
      </c>
      <c r="Q112" s="98"/>
      <c r="R112" s="175">
        <f>SUM(R113:R415)</f>
        <v>0</v>
      </c>
      <c r="S112" s="98"/>
      <c r="T112" s="175">
        <f>SUM(T113:T415)</f>
        <v>0</v>
      </c>
      <c r="U112" s="99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1" t="s">
        <v>74</v>
      </c>
      <c r="AU112" s="11" t="s">
        <v>88</v>
      </c>
      <c r="BK112" s="176">
        <f>SUM(BK113:BK415)</f>
        <v>0</v>
      </c>
    </row>
    <row r="113" s="2" customFormat="1" ht="16.5" customHeight="1">
      <c r="A113" s="32"/>
      <c r="B113" s="33"/>
      <c r="C113" s="177" t="s">
        <v>80</v>
      </c>
      <c r="D113" s="177" t="s">
        <v>103</v>
      </c>
      <c r="E113" s="178" t="s">
        <v>104</v>
      </c>
      <c r="F113" s="179" t="s">
        <v>105</v>
      </c>
      <c r="G113" s="180" t="s">
        <v>106</v>
      </c>
      <c r="H113" s="181">
        <v>1</v>
      </c>
      <c r="I113" s="182"/>
      <c r="J113" s="183">
        <f>ROUND(I113*H113,2)</f>
        <v>0</v>
      </c>
      <c r="K113" s="184"/>
      <c r="L113" s="38"/>
      <c r="M113" s="185" t="s">
        <v>1</v>
      </c>
      <c r="N113" s="186" t="s">
        <v>40</v>
      </c>
      <c r="O113" s="85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7">
        <f>S113*H113</f>
        <v>0</v>
      </c>
      <c r="U113" s="188" t="s">
        <v>1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9" t="s">
        <v>107</v>
      </c>
      <c r="AT113" s="189" t="s">
        <v>103</v>
      </c>
      <c r="AU113" s="189" t="s">
        <v>75</v>
      </c>
      <c r="AY113" s="11" t="s">
        <v>108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1" t="s">
        <v>80</v>
      </c>
      <c r="BK113" s="190">
        <f>ROUND(I113*H113,2)</f>
        <v>0</v>
      </c>
      <c r="BL113" s="11" t="s">
        <v>107</v>
      </c>
      <c r="BM113" s="189" t="s">
        <v>109</v>
      </c>
    </row>
    <row r="114" s="2" customFormat="1">
      <c r="A114" s="32"/>
      <c r="B114" s="33"/>
      <c r="C114" s="34"/>
      <c r="D114" s="191" t="s">
        <v>110</v>
      </c>
      <c r="E114" s="34"/>
      <c r="F114" s="192" t="s">
        <v>111</v>
      </c>
      <c r="G114" s="34"/>
      <c r="H114" s="34"/>
      <c r="I114" s="193"/>
      <c r="J114" s="34"/>
      <c r="K114" s="34"/>
      <c r="L114" s="38"/>
      <c r="M114" s="194"/>
      <c r="N114" s="195"/>
      <c r="O114" s="85"/>
      <c r="P114" s="85"/>
      <c r="Q114" s="85"/>
      <c r="R114" s="85"/>
      <c r="S114" s="85"/>
      <c r="T114" s="85"/>
      <c r="U114" s="86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1" t="s">
        <v>110</v>
      </c>
      <c r="AU114" s="11" t="s">
        <v>75</v>
      </c>
    </row>
    <row r="115" s="2" customFormat="1" ht="16.5" customHeight="1">
      <c r="A115" s="32"/>
      <c r="B115" s="33"/>
      <c r="C115" s="177" t="s">
        <v>82</v>
      </c>
      <c r="D115" s="177" t="s">
        <v>103</v>
      </c>
      <c r="E115" s="178" t="s">
        <v>112</v>
      </c>
      <c r="F115" s="179" t="s">
        <v>113</v>
      </c>
      <c r="G115" s="180" t="s">
        <v>106</v>
      </c>
      <c r="H115" s="181">
        <v>1</v>
      </c>
      <c r="I115" s="182"/>
      <c r="J115" s="183">
        <f>ROUND(I115*H115,2)</f>
        <v>0</v>
      </c>
      <c r="K115" s="184"/>
      <c r="L115" s="38"/>
      <c r="M115" s="185" t="s">
        <v>1</v>
      </c>
      <c r="N115" s="186" t="s">
        <v>40</v>
      </c>
      <c r="O115" s="85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7">
        <f>S115*H115</f>
        <v>0</v>
      </c>
      <c r="U115" s="188" t="s">
        <v>1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9" t="s">
        <v>107</v>
      </c>
      <c r="AT115" s="189" t="s">
        <v>103</v>
      </c>
      <c r="AU115" s="189" t="s">
        <v>75</v>
      </c>
      <c r="AY115" s="11" t="s">
        <v>108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1" t="s">
        <v>80</v>
      </c>
      <c r="BK115" s="190">
        <f>ROUND(I115*H115,2)</f>
        <v>0</v>
      </c>
      <c r="BL115" s="11" t="s">
        <v>107</v>
      </c>
      <c r="BM115" s="189" t="s">
        <v>114</v>
      </c>
    </row>
    <row r="116" s="2" customFormat="1">
      <c r="A116" s="32"/>
      <c r="B116" s="33"/>
      <c r="C116" s="34"/>
      <c r="D116" s="191" t="s">
        <v>110</v>
      </c>
      <c r="E116" s="34"/>
      <c r="F116" s="192" t="s">
        <v>115</v>
      </c>
      <c r="G116" s="34"/>
      <c r="H116" s="34"/>
      <c r="I116" s="193"/>
      <c r="J116" s="34"/>
      <c r="K116" s="34"/>
      <c r="L116" s="38"/>
      <c r="M116" s="194"/>
      <c r="N116" s="195"/>
      <c r="O116" s="85"/>
      <c r="P116" s="85"/>
      <c r="Q116" s="85"/>
      <c r="R116" s="85"/>
      <c r="S116" s="85"/>
      <c r="T116" s="85"/>
      <c r="U116" s="86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110</v>
      </c>
      <c r="AU116" s="11" t="s">
        <v>75</v>
      </c>
    </row>
    <row r="117" s="2" customFormat="1" ht="16.5" customHeight="1">
      <c r="A117" s="32"/>
      <c r="B117" s="33"/>
      <c r="C117" s="177" t="s">
        <v>116</v>
      </c>
      <c r="D117" s="177" t="s">
        <v>103</v>
      </c>
      <c r="E117" s="178" t="s">
        <v>117</v>
      </c>
      <c r="F117" s="179" t="s">
        <v>118</v>
      </c>
      <c r="G117" s="180" t="s">
        <v>106</v>
      </c>
      <c r="H117" s="181">
        <v>229</v>
      </c>
      <c r="I117" s="182"/>
      <c r="J117" s="183">
        <f>ROUND(I117*H117,2)</f>
        <v>0</v>
      </c>
      <c r="K117" s="184"/>
      <c r="L117" s="38"/>
      <c r="M117" s="185" t="s">
        <v>1</v>
      </c>
      <c r="N117" s="186" t="s">
        <v>40</v>
      </c>
      <c r="O117" s="85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7">
        <f>S117*H117</f>
        <v>0</v>
      </c>
      <c r="U117" s="188" t="s">
        <v>1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9" t="s">
        <v>107</v>
      </c>
      <c r="AT117" s="189" t="s">
        <v>103</v>
      </c>
      <c r="AU117" s="189" t="s">
        <v>75</v>
      </c>
      <c r="AY117" s="11" t="s">
        <v>108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1" t="s">
        <v>80</v>
      </c>
      <c r="BK117" s="190">
        <f>ROUND(I117*H117,2)</f>
        <v>0</v>
      </c>
      <c r="BL117" s="11" t="s">
        <v>107</v>
      </c>
      <c r="BM117" s="189" t="s">
        <v>119</v>
      </c>
    </row>
    <row r="118" s="2" customFormat="1">
      <c r="A118" s="32"/>
      <c r="B118" s="33"/>
      <c r="C118" s="34"/>
      <c r="D118" s="191" t="s">
        <v>110</v>
      </c>
      <c r="E118" s="34"/>
      <c r="F118" s="192" t="s">
        <v>120</v>
      </c>
      <c r="G118" s="34"/>
      <c r="H118" s="34"/>
      <c r="I118" s="193"/>
      <c r="J118" s="34"/>
      <c r="K118" s="34"/>
      <c r="L118" s="38"/>
      <c r="M118" s="194"/>
      <c r="N118" s="195"/>
      <c r="O118" s="85"/>
      <c r="P118" s="85"/>
      <c r="Q118" s="85"/>
      <c r="R118" s="85"/>
      <c r="S118" s="85"/>
      <c r="T118" s="85"/>
      <c r="U118" s="86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110</v>
      </c>
      <c r="AU118" s="11" t="s">
        <v>75</v>
      </c>
    </row>
    <row r="119" s="2" customFormat="1" ht="24.15" customHeight="1">
      <c r="A119" s="32"/>
      <c r="B119" s="33"/>
      <c r="C119" s="177" t="s">
        <v>121</v>
      </c>
      <c r="D119" s="177" t="s">
        <v>103</v>
      </c>
      <c r="E119" s="178" t="s">
        <v>122</v>
      </c>
      <c r="F119" s="179" t="s">
        <v>123</v>
      </c>
      <c r="G119" s="180" t="s">
        <v>106</v>
      </c>
      <c r="H119" s="181">
        <v>1</v>
      </c>
      <c r="I119" s="182"/>
      <c r="J119" s="183">
        <f>ROUND(I119*H119,2)</f>
        <v>0</v>
      </c>
      <c r="K119" s="184"/>
      <c r="L119" s="38"/>
      <c r="M119" s="185" t="s">
        <v>1</v>
      </c>
      <c r="N119" s="186" t="s">
        <v>40</v>
      </c>
      <c r="O119" s="85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7">
        <f>S119*H119</f>
        <v>0</v>
      </c>
      <c r="U119" s="188" t="s">
        <v>1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9" t="s">
        <v>107</v>
      </c>
      <c r="AT119" s="189" t="s">
        <v>103</v>
      </c>
      <c r="AU119" s="189" t="s">
        <v>75</v>
      </c>
      <c r="AY119" s="11" t="s">
        <v>108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1" t="s">
        <v>80</v>
      </c>
      <c r="BK119" s="190">
        <f>ROUND(I119*H119,2)</f>
        <v>0</v>
      </c>
      <c r="BL119" s="11" t="s">
        <v>107</v>
      </c>
      <c r="BM119" s="189" t="s">
        <v>124</v>
      </c>
    </row>
    <row r="120" s="2" customFormat="1">
      <c r="A120" s="32"/>
      <c r="B120" s="33"/>
      <c r="C120" s="34"/>
      <c r="D120" s="191" t="s">
        <v>110</v>
      </c>
      <c r="E120" s="34"/>
      <c r="F120" s="192" t="s">
        <v>125</v>
      </c>
      <c r="G120" s="34"/>
      <c r="H120" s="34"/>
      <c r="I120" s="193"/>
      <c r="J120" s="34"/>
      <c r="K120" s="34"/>
      <c r="L120" s="38"/>
      <c r="M120" s="194"/>
      <c r="N120" s="195"/>
      <c r="O120" s="85"/>
      <c r="P120" s="85"/>
      <c r="Q120" s="85"/>
      <c r="R120" s="85"/>
      <c r="S120" s="85"/>
      <c r="T120" s="85"/>
      <c r="U120" s="86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110</v>
      </c>
      <c r="AU120" s="11" t="s">
        <v>75</v>
      </c>
    </row>
    <row r="121" s="2" customFormat="1" ht="16.5" customHeight="1">
      <c r="A121" s="32"/>
      <c r="B121" s="33"/>
      <c r="C121" s="177" t="s">
        <v>126</v>
      </c>
      <c r="D121" s="177" t="s">
        <v>103</v>
      </c>
      <c r="E121" s="178" t="s">
        <v>127</v>
      </c>
      <c r="F121" s="179" t="s">
        <v>128</v>
      </c>
      <c r="G121" s="180" t="s">
        <v>106</v>
      </c>
      <c r="H121" s="181">
        <v>1</v>
      </c>
      <c r="I121" s="182"/>
      <c r="J121" s="183">
        <f>ROUND(I121*H121,2)</f>
        <v>0</v>
      </c>
      <c r="K121" s="184"/>
      <c r="L121" s="38"/>
      <c r="M121" s="185" t="s">
        <v>1</v>
      </c>
      <c r="N121" s="186" t="s">
        <v>40</v>
      </c>
      <c r="O121" s="85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7">
        <f>S121*H121</f>
        <v>0</v>
      </c>
      <c r="U121" s="188" t="s">
        <v>1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9" t="s">
        <v>107</v>
      </c>
      <c r="AT121" s="189" t="s">
        <v>103</v>
      </c>
      <c r="AU121" s="189" t="s">
        <v>75</v>
      </c>
      <c r="AY121" s="11" t="s">
        <v>108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1" t="s">
        <v>80</v>
      </c>
      <c r="BK121" s="190">
        <f>ROUND(I121*H121,2)</f>
        <v>0</v>
      </c>
      <c r="BL121" s="11" t="s">
        <v>107</v>
      </c>
      <c r="BM121" s="189" t="s">
        <v>129</v>
      </c>
    </row>
    <row r="122" s="2" customFormat="1">
      <c r="A122" s="32"/>
      <c r="B122" s="33"/>
      <c r="C122" s="34"/>
      <c r="D122" s="191" t="s">
        <v>110</v>
      </c>
      <c r="E122" s="34"/>
      <c r="F122" s="192" t="s">
        <v>130</v>
      </c>
      <c r="G122" s="34"/>
      <c r="H122" s="34"/>
      <c r="I122" s="193"/>
      <c r="J122" s="34"/>
      <c r="K122" s="34"/>
      <c r="L122" s="38"/>
      <c r="M122" s="194"/>
      <c r="N122" s="195"/>
      <c r="O122" s="85"/>
      <c r="P122" s="85"/>
      <c r="Q122" s="85"/>
      <c r="R122" s="85"/>
      <c r="S122" s="85"/>
      <c r="T122" s="85"/>
      <c r="U122" s="86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110</v>
      </c>
      <c r="AU122" s="11" t="s">
        <v>75</v>
      </c>
    </row>
    <row r="123" s="2" customFormat="1" ht="16.5" customHeight="1">
      <c r="A123" s="32"/>
      <c r="B123" s="33"/>
      <c r="C123" s="177" t="s">
        <v>131</v>
      </c>
      <c r="D123" s="177" t="s">
        <v>103</v>
      </c>
      <c r="E123" s="178" t="s">
        <v>132</v>
      </c>
      <c r="F123" s="179" t="s">
        <v>133</v>
      </c>
      <c r="G123" s="180" t="s">
        <v>106</v>
      </c>
      <c r="H123" s="181">
        <v>5</v>
      </c>
      <c r="I123" s="182"/>
      <c r="J123" s="183">
        <f>ROUND(I123*H123,2)</f>
        <v>0</v>
      </c>
      <c r="K123" s="184"/>
      <c r="L123" s="38"/>
      <c r="M123" s="185" t="s">
        <v>1</v>
      </c>
      <c r="N123" s="186" t="s">
        <v>40</v>
      </c>
      <c r="O123" s="85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7">
        <f>S123*H123</f>
        <v>0</v>
      </c>
      <c r="U123" s="188" t="s">
        <v>1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9" t="s">
        <v>107</v>
      </c>
      <c r="AT123" s="189" t="s">
        <v>103</v>
      </c>
      <c r="AU123" s="189" t="s">
        <v>75</v>
      </c>
      <c r="AY123" s="11" t="s">
        <v>108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1" t="s">
        <v>80</v>
      </c>
      <c r="BK123" s="190">
        <f>ROUND(I123*H123,2)</f>
        <v>0</v>
      </c>
      <c r="BL123" s="11" t="s">
        <v>107</v>
      </c>
      <c r="BM123" s="189" t="s">
        <v>134</v>
      </c>
    </row>
    <row r="124" s="2" customFormat="1">
      <c r="A124" s="32"/>
      <c r="B124" s="33"/>
      <c r="C124" s="34"/>
      <c r="D124" s="191" t="s">
        <v>110</v>
      </c>
      <c r="E124" s="34"/>
      <c r="F124" s="192" t="s">
        <v>135</v>
      </c>
      <c r="G124" s="34"/>
      <c r="H124" s="34"/>
      <c r="I124" s="193"/>
      <c r="J124" s="34"/>
      <c r="K124" s="34"/>
      <c r="L124" s="38"/>
      <c r="M124" s="194"/>
      <c r="N124" s="195"/>
      <c r="O124" s="85"/>
      <c r="P124" s="85"/>
      <c r="Q124" s="85"/>
      <c r="R124" s="85"/>
      <c r="S124" s="85"/>
      <c r="T124" s="85"/>
      <c r="U124" s="86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110</v>
      </c>
      <c r="AU124" s="11" t="s">
        <v>75</v>
      </c>
    </row>
    <row r="125" s="2" customFormat="1" ht="16.5" customHeight="1">
      <c r="A125" s="32"/>
      <c r="B125" s="33"/>
      <c r="C125" s="177" t="s">
        <v>136</v>
      </c>
      <c r="D125" s="177" t="s">
        <v>103</v>
      </c>
      <c r="E125" s="178" t="s">
        <v>137</v>
      </c>
      <c r="F125" s="179" t="s">
        <v>138</v>
      </c>
      <c r="G125" s="180" t="s">
        <v>106</v>
      </c>
      <c r="H125" s="181">
        <v>1</v>
      </c>
      <c r="I125" s="182"/>
      <c r="J125" s="183">
        <f>ROUND(I125*H125,2)</f>
        <v>0</v>
      </c>
      <c r="K125" s="184"/>
      <c r="L125" s="38"/>
      <c r="M125" s="185" t="s">
        <v>1</v>
      </c>
      <c r="N125" s="186" t="s">
        <v>40</v>
      </c>
      <c r="O125" s="85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7">
        <f>S125*H125</f>
        <v>0</v>
      </c>
      <c r="U125" s="188" t="s">
        <v>1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9" t="s">
        <v>107</v>
      </c>
      <c r="AT125" s="189" t="s">
        <v>103</v>
      </c>
      <c r="AU125" s="189" t="s">
        <v>75</v>
      </c>
      <c r="AY125" s="11" t="s">
        <v>108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1" t="s">
        <v>80</v>
      </c>
      <c r="BK125" s="190">
        <f>ROUND(I125*H125,2)</f>
        <v>0</v>
      </c>
      <c r="BL125" s="11" t="s">
        <v>107</v>
      </c>
      <c r="BM125" s="189" t="s">
        <v>139</v>
      </c>
    </row>
    <row r="126" s="2" customFormat="1">
      <c r="A126" s="32"/>
      <c r="B126" s="33"/>
      <c r="C126" s="34"/>
      <c r="D126" s="191" t="s">
        <v>110</v>
      </c>
      <c r="E126" s="34"/>
      <c r="F126" s="192" t="s">
        <v>140</v>
      </c>
      <c r="G126" s="34"/>
      <c r="H126" s="34"/>
      <c r="I126" s="193"/>
      <c r="J126" s="34"/>
      <c r="K126" s="34"/>
      <c r="L126" s="38"/>
      <c r="M126" s="194"/>
      <c r="N126" s="195"/>
      <c r="O126" s="85"/>
      <c r="P126" s="85"/>
      <c r="Q126" s="85"/>
      <c r="R126" s="85"/>
      <c r="S126" s="85"/>
      <c r="T126" s="85"/>
      <c r="U126" s="86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110</v>
      </c>
      <c r="AU126" s="11" t="s">
        <v>75</v>
      </c>
    </row>
    <row r="127" s="2" customFormat="1" ht="24.15" customHeight="1">
      <c r="A127" s="32"/>
      <c r="B127" s="33"/>
      <c r="C127" s="177" t="s">
        <v>141</v>
      </c>
      <c r="D127" s="177" t="s">
        <v>103</v>
      </c>
      <c r="E127" s="178" t="s">
        <v>142</v>
      </c>
      <c r="F127" s="179" t="s">
        <v>143</v>
      </c>
      <c r="G127" s="180" t="s">
        <v>106</v>
      </c>
      <c r="H127" s="181">
        <v>51</v>
      </c>
      <c r="I127" s="182"/>
      <c r="J127" s="183">
        <f>ROUND(I127*H127,2)</f>
        <v>0</v>
      </c>
      <c r="K127" s="184"/>
      <c r="L127" s="38"/>
      <c r="M127" s="185" t="s">
        <v>1</v>
      </c>
      <c r="N127" s="186" t="s">
        <v>40</v>
      </c>
      <c r="O127" s="85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7">
        <f>S127*H127</f>
        <v>0</v>
      </c>
      <c r="U127" s="188" t="s">
        <v>1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9" t="s">
        <v>107</v>
      </c>
      <c r="AT127" s="189" t="s">
        <v>103</v>
      </c>
      <c r="AU127" s="189" t="s">
        <v>75</v>
      </c>
      <c r="AY127" s="11" t="s">
        <v>108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1" t="s">
        <v>80</v>
      </c>
      <c r="BK127" s="190">
        <f>ROUND(I127*H127,2)</f>
        <v>0</v>
      </c>
      <c r="BL127" s="11" t="s">
        <v>107</v>
      </c>
      <c r="BM127" s="189" t="s">
        <v>144</v>
      </c>
    </row>
    <row r="128" s="2" customFormat="1">
      <c r="A128" s="32"/>
      <c r="B128" s="33"/>
      <c r="C128" s="34"/>
      <c r="D128" s="191" t="s">
        <v>110</v>
      </c>
      <c r="E128" s="34"/>
      <c r="F128" s="192" t="s">
        <v>145</v>
      </c>
      <c r="G128" s="34"/>
      <c r="H128" s="34"/>
      <c r="I128" s="193"/>
      <c r="J128" s="34"/>
      <c r="K128" s="34"/>
      <c r="L128" s="38"/>
      <c r="M128" s="194"/>
      <c r="N128" s="195"/>
      <c r="O128" s="85"/>
      <c r="P128" s="85"/>
      <c r="Q128" s="85"/>
      <c r="R128" s="85"/>
      <c r="S128" s="85"/>
      <c r="T128" s="85"/>
      <c r="U128" s="86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110</v>
      </c>
      <c r="AU128" s="11" t="s">
        <v>75</v>
      </c>
    </row>
    <row r="129" s="2" customFormat="1" ht="33" customHeight="1">
      <c r="A129" s="32"/>
      <c r="B129" s="33"/>
      <c r="C129" s="177" t="s">
        <v>146</v>
      </c>
      <c r="D129" s="177" t="s">
        <v>103</v>
      </c>
      <c r="E129" s="178" t="s">
        <v>147</v>
      </c>
      <c r="F129" s="179" t="s">
        <v>148</v>
      </c>
      <c r="G129" s="180" t="s">
        <v>106</v>
      </c>
      <c r="H129" s="181">
        <v>1</v>
      </c>
      <c r="I129" s="182"/>
      <c r="J129" s="183">
        <f>ROUND(I129*H129,2)</f>
        <v>0</v>
      </c>
      <c r="K129" s="184"/>
      <c r="L129" s="38"/>
      <c r="M129" s="185" t="s">
        <v>1</v>
      </c>
      <c r="N129" s="186" t="s">
        <v>40</v>
      </c>
      <c r="O129" s="85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7">
        <f>S129*H129</f>
        <v>0</v>
      </c>
      <c r="U129" s="188" t="s">
        <v>1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9" t="s">
        <v>107</v>
      </c>
      <c r="AT129" s="189" t="s">
        <v>103</v>
      </c>
      <c r="AU129" s="189" t="s">
        <v>75</v>
      </c>
      <c r="AY129" s="11" t="s">
        <v>108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1" t="s">
        <v>80</v>
      </c>
      <c r="BK129" s="190">
        <f>ROUND(I129*H129,2)</f>
        <v>0</v>
      </c>
      <c r="BL129" s="11" t="s">
        <v>107</v>
      </c>
      <c r="BM129" s="189" t="s">
        <v>149</v>
      </c>
    </row>
    <row r="130" s="2" customFormat="1">
      <c r="A130" s="32"/>
      <c r="B130" s="33"/>
      <c r="C130" s="34"/>
      <c r="D130" s="191" t="s">
        <v>110</v>
      </c>
      <c r="E130" s="34"/>
      <c r="F130" s="192" t="s">
        <v>150</v>
      </c>
      <c r="G130" s="34"/>
      <c r="H130" s="34"/>
      <c r="I130" s="193"/>
      <c r="J130" s="34"/>
      <c r="K130" s="34"/>
      <c r="L130" s="38"/>
      <c r="M130" s="194"/>
      <c r="N130" s="195"/>
      <c r="O130" s="85"/>
      <c r="P130" s="85"/>
      <c r="Q130" s="85"/>
      <c r="R130" s="85"/>
      <c r="S130" s="85"/>
      <c r="T130" s="85"/>
      <c r="U130" s="86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110</v>
      </c>
      <c r="AU130" s="11" t="s">
        <v>75</v>
      </c>
    </row>
    <row r="131" s="2" customFormat="1" ht="16.5" customHeight="1">
      <c r="A131" s="32"/>
      <c r="B131" s="33"/>
      <c r="C131" s="177" t="s">
        <v>151</v>
      </c>
      <c r="D131" s="177" t="s">
        <v>103</v>
      </c>
      <c r="E131" s="178" t="s">
        <v>152</v>
      </c>
      <c r="F131" s="179" t="s">
        <v>153</v>
      </c>
      <c r="G131" s="180" t="s">
        <v>106</v>
      </c>
      <c r="H131" s="181">
        <v>1</v>
      </c>
      <c r="I131" s="182"/>
      <c r="J131" s="183">
        <f>ROUND(I131*H131,2)</f>
        <v>0</v>
      </c>
      <c r="K131" s="184"/>
      <c r="L131" s="38"/>
      <c r="M131" s="185" t="s">
        <v>1</v>
      </c>
      <c r="N131" s="186" t="s">
        <v>40</v>
      </c>
      <c r="O131" s="85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7">
        <f>S131*H131</f>
        <v>0</v>
      </c>
      <c r="U131" s="188" t="s">
        <v>1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9" t="s">
        <v>107</v>
      </c>
      <c r="AT131" s="189" t="s">
        <v>103</v>
      </c>
      <c r="AU131" s="189" t="s">
        <v>75</v>
      </c>
      <c r="AY131" s="11" t="s">
        <v>108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1" t="s">
        <v>80</v>
      </c>
      <c r="BK131" s="190">
        <f>ROUND(I131*H131,2)</f>
        <v>0</v>
      </c>
      <c r="BL131" s="11" t="s">
        <v>107</v>
      </c>
      <c r="BM131" s="189" t="s">
        <v>154</v>
      </c>
    </row>
    <row r="132" s="2" customFormat="1">
      <c r="A132" s="32"/>
      <c r="B132" s="33"/>
      <c r="C132" s="34"/>
      <c r="D132" s="191" t="s">
        <v>110</v>
      </c>
      <c r="E132" s="34"/>
      <c r="F132" s="192" t="s">
        <v>155</v>
      </c>
      <c r="G132" s="34"/>
      <c r="H132" s="34"/>
      <c r="I132" s="193"/>
      <c r="J132" s="34"/>
      <c r="K132" s="34"/>
      <c r="L132" s="38"/>
      <c r="M132" s="194"/>
      <c r="N132" s="195"/>
      <c r="O132" s="85"/>
      <c r="P132" s="85"/>
      <c r="Q132" s="85"/>
      <c r="R132" s="85"/>
      <c r="S132" s="85"/>
      <c r="T132" s="85"/>
      <c r="U132" s="86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110</v>
      </c>
      <c r="AU132" s="11" t="s">
        <v>75</v>
      </c>
    </row>
    <row r="133" s="2" customFormat="1" ht="16.5" customHeight="1">
      <c r="A133" s="32"/>
      <c r="B133" s="33"/>
      <c r="C133" s="177" t="s">
        <v>156</v>
      </c>
      <c r="D133" s="177" t="s">
        <v>103</v>
      </c>
      <c r="E133" s="178" t="s">
        <v>157</v>
      </c>
      <c r="F133" s="179" t="s">
        <v>158</v>
      </c>
      <c r="G133" s="180" t="s">
        <v>106</v>
      </c>
      <c r="H133" s="181">
        <v>1</v>
      </c>
      <c r="I133" s="182"/>
      <c r="J133" s="183">
        <f>ROUND(I133*H133,2)</f>
        <v>0</v>
      </c>
      <c r="K133" s="184"/>
      <c r="L133" s="38"/>
      <c r="M133" s="185" t="s">
        <v>1</v>
      </c>
      <c r="N133" s="186" t="s">
        <v>40</v>
      </c>
      <c r="O133" s="85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7">
        <f>S133*H133</f>
        <v>0</v>
      </c>
      <c r="U133" s="188" t="s">
        <v>1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9" t="s">
        <v>107</v>
      </c>
      <c r="AT133" s="189" t="s">
        <v>103</v>
      </c>
      <c r="AU133" s="189" t="s">
        <v>75</v>
      </c>
      <c r="AY133" s="11" t="s">
        <v>108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1" t="s">
        <v>80</v>
      </c>
      <c r="BK133" s="190">
        <f>ROUND(I133*H133,2)</f>
        <v>0</v>
      </c>
      <c r="BL133" s="11" t="s">
        <v>107</v>
      </c>
      <c r="BM133" s="189" t="s">
        <v>159</v>
      </c>
    </row>
    <row r="134" s="2" customFormat="1">
      <c r="A134" s="32"/>
      <c r="B134" s="33"/>
      <c r="C134" s="34"/>
      <c r="D134" s="191" t="s">
        <v>110</v>
      </c>
      <c r="E134" s="34"/>
      <c r="F134" s="192" t="s">
        <v>160</v>
      </c>
      <c r="G134" s="34"/>
      <c r="H134" s="34"/>
      <c r="I134" s="193"/>
      <c r="J134" s="34"/>
      <c r="K134" s="34"/>
      <c r="L134" s="38"/>
      <c r="M134" s="194"/>
      <c r="N134" s="195"/>
      <c r="O134" s="85"/>
      <c r="P134" s="85"/>
      <c r="Q134" s="85"/>
      <c r="R134" s="85"/>
      <c r="S134" s="85"/>
      <c r="T134" s="85"/>
      <c r="U134" s="86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110</v>
      </c>
      <c r="AU134" s="11" t="s">
        <v>75</v>
      </c>
    </row>
    <row r="135" s="2" customFormat="1" ht="16.5" customHeight="1">
      <c r="A135" s="32"/>
      <c r="B135" s="33"/>
      <c r="C135" s="177" t="s">
        <v>161</v>
      </c>
      <c r="D135" s="177" t="s">
        <v>103</v>
      </c>
      <c r="E135" s="178" t="s">
        <v>162</v>
      </c>
      <c r="F135" s="179" t="s">
        <v>163</v>
      </c>
      <c r="G135" s="180" t="s">
        <v>106</v>
      </c>
      <c r="H135" s="181">
        <v>1</v>
      </c>
      <c r="I135" s="182"/>
      <c r="J135" s="183">
        <f>ROUND(I135*H135,2)</f>
        <v>0</v>
      </c>
      <c r="K135" s="184"/>
      <c r="L135" s="38"/>
      <c r="M135" s="185" t="s">
        <v>1</v>
      </c>
      <c r="N135" s="186" t="s">
        <v>40</v>
      </c>
      <c r="O135" s="85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7">
        <f>S135*H135</f>
        <v>0</v>
      </c>
      <c r="U135" s="188" t="s">
        <v>1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9" t="s">
        <v>107</v>
      </c>
      <c r="AT135" s="189" t="s">
        <v>103</v>
      </c>
      <c r="AU135" s="189" t="s">
        <v>75</v>
      </c>
      <c r="AY135" s="11" t="s">
        <v>108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1" t="s">
        <v>80</v>
      </c>
      <c r="BK135" s="190">
        <f>ROUND(I135*H135,2)</f>
        <v>0</v>
      </c>
      <c r="BL135" s="11" t="s">
        <v>107</v>
      </c>
      <c r="BM135" s="189" t="s">
        <v>164</v>
      </c>
    </row>
    <row r="136" s="2" customFormat="1">
      <c r="A136" s="32"/>
      <c r="B136" s="33"/>
      <c r="C136" s="34"/>
      <c r="D136" s="191" t="s">
        <v>110</v>
      </c>
      <c r="E136" s="34"/>
      <c r="F136" s="192" t="s">
        <v>165</v>
      </c>
      <c r="G136" s="34"/>
      <c r="H136" s="34"/>
      <c r="I136" s="193"/>
      <c r="J136" s="34"/>
      <c r="K136" s="34"/>
      <c r="L136" s="38"/>
      <c r="M136" s="194"/>
      <c r="N136" s="195"/>
      <c r="O136" s="85"/>
      <c r="P136" s="85"/>
      <c r="Q136" s="85"/>
      <c r="R136" s="85"/>
      <c r="S136" s="85"/>
      <c r="T136" s="85"/>
      <c r="U136" s="86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110</v>
      </c>
      <c r="AU136" s="11" t="s">
        <v>75</v>
      </c>
    </row>
    <row r="137" s="2" customFormat="1" ht="21.75" customHeight="1">
      <c r="A137" s="32"/>
      <c r="B137" s="33"/>
      <c r="C137" s="177" t="s">
        <v>166</v>
      </c>
      <c r="D137" s="177" t="s">
        <v>103</v>
      </c>
      <c r="E137" s="178" t="s">
        <v>167</v>
      </c>
      <c r="F137" s="179" t="s">
        <v>168</v>
      </c>
      <c r="G137" s="180" t="s">
        <v>106</v>
      </c>
      <c r="H137" s="181">
        <v>6</v>
      </c>
      <c r="I137" s="182"/>
      <c r="J137" s="183">
        <f>ROUND(I137*H137,2)</f>
        <v>0</v>
      </c>
      <c r="K137" s="184"/>
      <c r="L137" s="38"/>
      <c r="M137" s="185" t="s">
        <v>1</v>
      </c>
      <c r="N137" s="186" t="s">
        <v>40</v>
      </c>
      <c r="O137" s="85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7">
        <f>S137*H137</f>
        <v>0</v>
      </c>
      <c r="U137" s="188" t="s">
        <v>1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9" t="s">
        <v>107</v>
      </c>
      <c r="AT137" s="189" t="s">
        <v>103</v>
      </c>
      <c r="AU137" s="189" t="s">
        <v>75</v>
      </c>
      <c r="AY137" s="11" t="s">
        <v>108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1" t="s">
        <v>80</v>
      </c>
      <c r="BK137" s="190">
        <f>ROUND(I137*H137,2)</f>
        <v>0</v>
      </c>
      <c r="BL137" s="11" t="s">
        <v>107</v>
      </c>
      <c r="BM137" s="189" t="s">
        <v>169</v>
      </c>
    </row>
    <row r="138" s="2" customFormat="1">
      <c r="A138" s="32"/>
      <c r="B138" s="33"/>
      <c r="C138" s="34"/>
      <c r="D138" s="191" t="s">
        <v>110</v>
      </c>
      <c r="E138" s="34"/>
      <c r="F138" s="192" t="s">
        <v>170</v>
      </c>
      <c r="G138" s="34"/>
      <c r="H138" s="34"/>
      <c r="I138" s="193"/>
      <c r="J138" s="34"/>
      <c r="K138" s="34"/>
      <c r="L138" s="38"/>
      <c r="M138" s="194"/>
      <c r="N138" s="195"/>
      <c r="O138" s="85"/>
      <c r="P138" s="85"/>
      <c r="Q138" s="85"/>
      <c r="R138" s="85"/>
      <c r="S138" s="85"/>
      <c r="T138" s="85"/>
      <c r="U138" s="86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110</v>
      </c>
      <c r="AU138" s="11" t="s">
        <v>75</v>
      </c>
    </row>
    <row r="139" s="2" customFormat="1" ht="24.15" customHeight="1">
      <c r="A139" s="32"/>
      <c r="B139" s="33"/>
      <c r="C139" s="177" t="s">
        <v>171</v>
      </c>
      <c r="D139" s="177" t="s">
        <v>103</v>
      </c>
      <c r="E139" s="178" t="s">
        <v>172</v>
      </c>
      <c r="F139" s="179" t="s">
        <v>173</v>
      </c>
      <c r="G139" s="180" t="s">
        <v>106</v>
      </c>
      <c r="H139" s="181">
        <v>1</v>
      </c>
      <c r="I139" s="182"/>
      <c r="J139" s="183">
        <f>ROUND(I139*H139,2)</f>
        <v>0</v>
      </c>
      <c r="K139" s="184"/>
      <c r="L139" s="38"/>
      <c r="M139" s="185" t="s">
        <v>1</v>
      </c>
      <c r="N139" s="186" t="s">
        <v>40</v>
      </c>
      <c r="O139" s="8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7">
        <f>S139*H139</f>
        <v>0</v>
      </c>
      <c r="U139" s="188" t="s">
        <v>1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9" t="s">
        <v>107</v>
      </c>
      <c r="AT139" s="189" t="s">
        <v>103</v>
      </c>
      <c r="AU139" s="189" t="s">
        <v>75</v>
      </c>
      <c r="AY139" s="11" t="s">
        <v>108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1" t="s">
        <v>80</v>
      </c>
      <c r="BK139" s="190">
        <f>ROUND(I139*H139,2)</f>
        <v>0</v>
      </c>
      <c r="BL139" s="11" t="s">
        <v>107</v>
      </c>
      <c r="BM139" s="189" t="s">
        <v>174</v>
      </c>
    </row>
    <row r="140" s="2" customFormat="1">
      <c r="A140" s="32"/>
      <c r="B140" s="33"/>
      <c r="C140" s="34"/>
      <c r="D140" s="191" t="s">
        <v>110</v>
      </c>
      <c r="E140" s="34"/>
      <c r="F140" s="192" t="s">
        <v>175</v>
      </c>
      <c r="G140" s="34"/>
      <c r="H140" s="34"/>
      <c r="I140" s="193"/>
      <c r="J140" s="34"/>
      <c r="K140" s="34"/>
      <c r="L140" s="38"/>
      <c r="M140" s="194"/>
      <c r="N140" s="195"/>
      <c r="O140" s="85"/>
      <c r="P140" s="85"/>
      <c r="Q140" s="85"/>
      <c r="R140" s="85"/>
      <c r="S140" s="85"/>
      <c r="T140" s="85"/>
      <c r="U140" s="86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110</v>
      </c>
      <c r="AU140" s="11" t="s">
        <v>75</v>
      </c>
    </row>
    <row r="141" s="2" customFormat="1" ht="24.15" customHeight="1">
      <c r="A141" s="32"/>
      <c r="B141" s="33"/>
      <c r="C141" s="177" t="s">
        <v>8</v>
      </c>
      <c r="D141" s="177" t="s">
        <v>103</v>
      </c>
      <c r="E141" s="178" t="s">
        <v>176</v>
      </c>
      <c r="F141" s="179" t="s">
        <v>177</v>
      </c>
      <c r="G141" s="180" t="s">
        <v>106</v>
      </c>
      <c r="H141" s="181">
        <v>1</v>
      </c>
      <c r="I141" s="182"/>
      <c r="J141" s="183">
        <f>ROUND(I141*H141,2)</f>
        <v>0</v>
      </c>
      <c r="K141" s="184"/>
      <c r="L141" s="38"/>
      <c r="M141" s="185" t="s">
        <v>1</v>
      </c>
      <c r="N141" s="186" t="s">
        <v>40</v>
      </c>
      <c r="O141" s="85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7">
        <f>S141*H141</f>
        <v>0</v>
      </c>
      <c r="U141" s="188" t="s">
        <v>1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9" t="s">
        <v>107</v>
      </c>
      <c r="AT141" s="189" t="s">
        <v>103</v>
      </c>
      <c r="AU141" s="189" t="s">
        <v>75</v>
      </c>
      <c r="AY141" s="11" t="s">
        <v>108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1" t="s">
        <v>80</v>
      </c>
      <c r="BK141" s="190">
        <f>ROUND(I141*H141,2)</f>
        <v>0</v>
      </c>
      <c r="BL141" s="11" t="s">
        <v>107</v>
      </c>
      <c r="BM141" s="189" t="s">
        <v>178</v>
      </c>
    </row>
    <row r="142" s="2" customFormat="1">
      <c r="A142" s="32"/>
      <c r="B142" s="33"/>
      <c r="C142" s="34"/>
      <c r="D142" s="191" t="s">
        <v>110</v>
      </c>
      <c r="E142" s="34"/>
      <c r="F142" s="192" t="s">
        <v>179</v>
      </c>
      <c r="G142" s="34"/>
      <c r="H142" s="34"/>
      <c r="I142" s="193"/>
      <c r="J142" s="34"/>
      <c r="K142" s="34"/>
      <c r="L142" s="38"/>
      <c r="M142" s="194"/>
      <c r="N142" s="195"/>
      <c r="O142" s="85"/>
      <c r="P142" s="85"/>
      <c r="Q142" s="85"/>
      <c r="R142" s="85"/>
      <c r="S142" s="85"/>
      <c r="T142" s="85"/>
      <c r="U142" s="86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110</v>
      </c>
      <c r="AU142" s="11" t="s">
        <v>75</v>
      </c>
    </row>
    <row r="143" s="2" customFormat="1" ht="16.5" customHeight="1">
      <c r="A143" s="32"/>
      <c r="B143" s="33"/>
      <c r="C143" s="177" t="s">
        <v>180</v>
      </c>
      <c r="D143" s="177" t="s">
        <v>103</v>
      </c>
      <c r="E143" s="178" t="s">
        <v>181</v>
      </c>
      <c r="F143" s="179" t="s">
        <v>182</v>
      </c>
      <c r="G143" s="180" t="s">
        <v>106</v>
      </c>
      <c r="H143" s="181">
        <v>1</v>
      </c>
      <c r="I143" s="182"/>
      <c r="J143" s="183">
        <f>ROUND(I143*H143,2)</f>
        <v>0</v>
      </c>
      <c r="K143" s="184"/>
      <c r="L143" s="38"/>
      <c r="M143" s="185" t="s">
        <v>1</v>
      </c>
      <c r="N143" s="186" t="s">
        <v>40</v>
      </c>
      <c r="O143" s="85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7">
        <f>S143*H143</f>
        <v>0</v>
      </c>
      <c r="U143" s="188" t="s">
        <v>1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9" t="s">
        <v>107</v>
      </c>
      <c r="AT143" s="189" t="s">
        <v>103</v>
      </c>
      <c r="AU143" s="189" t="s">
        <v>75</v>
      </c>
      <c r="AY143" s="11" t="s">
        <v>108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1" t="s">
        <v>80</v>
      </c>
      <c r="BK143" s="190">
        <f>ROUND(I143*H143,2)</f>
        <v>0</v>
      </c>
      <c r="BL143" s="11" t="s">
        <v>107</v>
      </c>
      <c r="BM143" s="189" t="s">
        <v>183</v>
      </c>
    </row>
    <row r="144" s="2" customFormat="1">
      <c r="A144" s="32"/>
      <c r="B144" s="33"/>
      <c r="C144" s="34"/>
      <c r="D144" s="191" t="s">
        <v>110</v>
      </c>
      <c r="E144" s="34"/>
      <c r="F144" s="192" t="s">
        <v>184</v>
      </c>
      <c r="G144" s="34"/>
      <c r="H144" s="34"/>
      <c r="I144" s="193"/>
      <c r="J144" s="34"/>
      <c r="K144" s="34"/>
      <c r="L144" s="38"/>
      <c r="M144" s="194"/>
      <c r="N144" s="195"/>
      <c r="O144" s="85"/>
      <c r="P144" s="85"/>
      <c r="Q144" s="85"/>
      <c r="R144" s="85"/>
      <c r="S144" s="85"/>
      <c r="T144" s="85"/>
      <c r="U144" s="86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110</v>
      </c>
      <c r="AU144" s="11" t="s">
        <v>75</v>
      </c>
    </row>
    <row r="145" s="2" customFormat="1" ht="16.5" customHeight="1">
      <c r="A145" s="32"/>
      <c r="B145" s="33"/>
      <c r="C145" s="177" t="s">
        <v>185</v>
      </c>
      <c r="D145" s="177" t="s">
        <v>103</v>
      </c>
      <c r="E145" s="178" t="s">
        <v>186</v>
      </c>
      <c r="F145" s="179" t="s">
        <v>187</v>
      </c>
      <c r="G145" s="180" t="s">
        <v>106</v>
      </c>
      <c r="H145" s="181">
        <v>1</v>
      </c>
      <c r="I145" s="182"/>
      <c r="J145" s="183">
        <f>ROUND(I145*H145,2)</f>
        <v>0</v>
      </c>
      <c r="K145" s="184"/>
      <c r="L145" s="38"/>
      <c r="M145" s="185" t="s">
        <v>1</v>
      </c>
      <c r="N145" s="186" t="s">
        <v>40</v>
      </c>
      <c r="O145" s="85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7">
        <f>S145*H145</f>
        <v>0</v>
      </c>
      <c r="U145" s="188" t="s">
        <v>1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9" t="s">
        <v>107</v>
      </c>
      <c r="AT145" s="189" t="s">
        <v>103</v>
      </c>
      <c r="AU145" s="189" t="s">
        <v>75</v>
      </c>
      <c r="AY145" s="11" t="s">
        <v>108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1" t="s">
        <v>80</v>
      </c>
      <c r="BK145" s="190">
        <f>ROUND(I145*H145,2)</f>
        <v>0</v>
      </c>
      <c r="BL145" s="11" t="s">
        <v>107</v>
      </c>
      <c r="BM145" s="189" t="s">
        <v>188</v>
      </c>
    </row>
    <row r="146" s="2" customFormat="1">
      <c r="A146" s="32"/>
      <c r="B146" s="33"/>
      <c r="C146" s="34"/>
      <c r="D146" s="191" t="s">
        <v>110</v>
      </c>
      <c r="E146" s="34"/>
      <c r="F146" s="192" t="s">
        <v>189</v>
      </c>
      <c r="G146" s="34"/>
      <c r="H146" s="34"/>
      <c r="I146" s="193"/>
      <c r="J146" s="34"/>
      <c r="K146" s="34"/>
      <c r="L146" s="38"/>
      <c r="M146" s="194"/>
      <c r="N146" s="195"/>
      <c r="O146" s="85"/>
      <c r="P146" s="85"/>
      <c r="Q146" s="85"/>
      <c r="R146" s="85"/>
      <c r="S146" s="85"/>
      <c r="T146" s="85"/>
      <c r="U146" s="86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110</v>
      </c>
      <c r="AU146" s="11" t="s">
        <v>75</v>
      </c>
    </row>
    <row r="147" s="2" customFormat="1" ht="16.5" customHeight="1">
      <c r="A147" s="32"/>
      <c r="B147" s="33"/>
      <c r="C147" s="177" t="s">
        <v>190</v>
      </c>
      <c r="D147" s="177" t="s">
        <v>103</v>
      </c>
      <c r="E147" s="178" t="s">
        <v>191</v>
      </c>
      <c r="F147" s="179" t="s">
        <v>192</v>
      </c>
      <c r="G147" s="180" t="s">
        <v>106</v>
      </c>
      <c r="H147" s="181">
        <v>1</v>
      </c>
      <c r="I147" s="182"/>
      <c r="J147" s="183">
        <f>ROUND(I147*H147,2)</f>
        <v>0</v>
      </c>
      <c r="K147" s="184"/>
      <c r="L147" s="38"/>
      <c r="M147" s="185" t="s">
        <v>1</v>
      </c>
      <c r="N147" s="186" t="s">
        <v>40</v>
      </c>
      <c r="O147" s="8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7">
        <f>S147*H147</f>
        <v>0</v>
      </c>
      <c r="U147" s="188" t="s">
        <v>1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9" t="s">
        <v>107</v>
      </c>
      <c r="AT147" s="189" t="s">
        <v>103</v>
      </c>
      <c r="AU147" s="189" t="s">
        <v>75</v>
      </c>
      <c r="AY147" s="11" t="s">
        <v>108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1" t="s">
        <v>80</v>
      </c>
      <c r="BK147" s="190">
        <f>ROUND(I147*H147,2)</f>
        <v>0</v>
      </c>
      <c r="BL147" s="11" t="s">
        <v>107</v>
      </c>
      <c r="BM147" s="189" t="s">
        <v>193</v>
      </c>
    </row>
    <row r="148" s="2" customFormat="1">
      <c r="A148" s="32"/>
      <c r="B148" s="33"/>
      <c r="C148" s="34"/>
      <c r="D148" s="191" t="s">
        <v>110</v>
      </c>
      <c r="E148" s="34"/>
      <c r="F148" s="192" t="s">
        <v>194</v>
      </c>
      <c r="G148" s="34"/>
      <c r="H148" s="34"/>
      <c r="I148" s="193"/>
      <c r="J148" s="34"/>
      <c r="K148" s="34"/>
      <c r="L148" s="38"/>
      <c r="M148" s="194"/>
      <c r="N148" s="195"/>
      <c r="O148" s="85"/>
      <c r="P148" s="85"/>
      <c r="Q148" s="85"/>
      <c r="R148" s="85"/>
      <c r="S148" s="85"/>
      <c r="T148" s="85"/>
      <c r="U148" s="86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110</v>
      </c>
      <c r="AU148" s="11" t="s">
        <v>75</v>
      </c>
    </row>
    <row r="149" s="2" customFormat="1" ht="16.5" customHeight="1">
      <c r="A149" s="32"/>
      <c r="B149" s="33"/>
      <c r="C149" s="177" t="s">
        <v>195</v>
      </c>
      <c r="D149" s="177" t="s">
        <v>103</v>
      </c>
      <c r="E149" s="178" t="s">
        <v>196</v>
      </c>
      <c r="F149" s="179" t="s">
        <v>197</v>
      </c>
      <c r="G149" s="180" t="s">
        <v>106</v>
      </c>
      <c r="H149" s="181">
        <v>1</v>
      </c>
      <c r="I149" s="182"/>
      <c r="J149" s="183">
        <f>ROUND(I149*H149,2)</f>
        <v>0</v>
      </c>
      <c r="K149" s="184"/>
      <c r="L149" s="38"/>
      <c r="M149" s="185" t="s">
        <v>1</v>
      </c>
      <c r="N149" s="186" t="s">
        <v>40</v>
      </c>
      <c r="O149" s="8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7">
        <f>S149*H149</f>
        <v>0</v>
      </c>
      <c r="U149" s="188" t="s">
        <v>1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9" t="s">
        <v>107</v>
      </c>
      <c r="AT149" s="189" t="s">
        <v>103</v>
      </c>
      <c r="AU149" s="189" t="s">
        <v>75</v>
      </c>
      <c r="AY149" s="11" t="s">
        <v>108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1" t="s">
        <v>80</v>
      </c>
      <c r="BK149" s="190">
        <f>ROUND(I149*H149,2)</f>
        <v>0</v>
      </c>
      <c r="BL149" s="11" t="s">
        <v>107</v>
      </c>
      <c r="BM149" s="189" t="s">
        <v>198</v>
      </c>
    </row>
    <row r="150" s="2" customFormat="1">
      <c r="A150" s="32"/>
      <c r="B150" s="33"/>
      <c r="C150" s="34"/>
      <c r="D150" s="191" t="s">
        <v>110</v>
      </c>
      <c r="E150" s="34"/>
      <c r="F150" s="192" t="s">
        <v>199</v>
      </c>
      <c r="G150" s="34"/>
      <c r="H150" s="34"/>
      <c r="I150" s="193"/>
      <c r="J150" s="34"/>
      <c r="K150" s="34"/>
      <c r="L150" s="38"/>
      <c r="M150" s="194"/>
      <c r="N150" s="195"/>
      <c r="O150" s="85"/>
      <c r="P150" s="85"/>
      <c r="Q150" s="85"/>
      <c r="R150" s="85"/>
      <c r="S150" s="85"/>
      <c r="T150" s="85"/>
      <c r="U150" s="86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110</v>
      </c>
      <c r="AU150" s="11" t="s">
        <v>75</v>
      </c>
    </row>
    <row r="151" s="2" customFormat="1" ht="24.15" customHeight="1">
      <c r="A151" s="32"/>
      <c r="B151" s="33"/>
      <c r="C151" s="177" t="s">
        <v>200</v>
      </c>
      <c r="D151" s="177" t="s">
        <v>103</v>
      </c>
      <c r="E151" s="178" t="s">
        <v>201</v>
      </c>
      <c r="F151" s="179" t="s">
        <v>202</v>
      </c>
      <c r="G151" s="180" t="s">
        <v>106</v>
      </c>
      <c r="H151" s="181">
        <v>1</v>
      </c>
      <c r="I151" s="182"/>
      <c r="J151" s="183">
        <f>ROUND(I151*H151,2)</f>
        <v>0</v>
      </c>
      <c r="K151" s="184"/>
      <c r="L151" s="38"/>
      <c r="M151" s="185" t="s">
        <v>1</v>
      </c>
      <c r="N151" s="186" t="s">
        <v>40</v>
      </c>
      <c r="O151" s="85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7">
        <f>S151*H151</f>
        <v>0</v>
      </c>
      <c r="U151" s="188" t="s">
        <v>1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9" t="s">
        <v>107</v>
      </c>
      <c r="AT151" s="189" t="s">
        <v>103</v>
      </c>
      <c r="AU151" s="189" t="s">
        <v>75</v>
      </c>
      <c r="AY151" s="11" t="s">
        <v>108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1" t="s">
        <v>80</v>
      </c>
      <c r="BK151" s="190">
        <f>ROUND(I151*H151,2)</f>
        <v>0</v>
      </c>
      <c r="BL151" s="11" t="s">
        <v>107</v>
      </c>
      <c r="BM151" s="189" t="s">
        <v>203</v>
      </c>
    </row>
    <row r="152" s="2" customFormat="1">
      <c r="A152" s="32"/>
      <c r="B152" s="33"/>
      <c r="C152" s="34"/>
      <c r="D152" s="191" t="s">
        <v>110</v>
      </c>
      <c r="E152" s="34"/>
      <c r="F152" s="192" t="s">
        <v>204</v>
      </c>
      <c r="G152" s="34"/>
      <c r="H152" s="34"/>
      <c r="I152" s="193"/>
      <c r="J152" s="34"/>
      <c r="K152" s="34"/>
      <c r="L152" s="38"/>
      <c r="M152" s="194"/>
      <c r="N152" s="195"/>
      <c r="O152" s="85"/>
      <c r="P152" s="85"/>
      <c r="Q152" s="85"/>
      <c r="R152" s="85"/>
      <c r="S152" s="85"/>
      <c r="T152" s="85"/>
      <c r="U152" s="86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110</v>
      </c>
      <c r="AU152" s="11" t="s">
        <v>75</v>
      </c>
    </row>
    <row r="153" s="2" customFormat="1" ht="16.5" customHeight="1">
      <c r="A153" s="32"/>
      <c r="B153" s="33"/>
      <c r="C153" s="177" t="s">
        <v>7</v>
      </c>
      <c r="D153" s="177" t="s">
        <v>103</v>
      </c>
      <c r="E153" s="178" t="s">
        <v>205</v>
      </c>
      <c r="F153" s="179" t="s">
        <v>206</v>
      </c>
      <c r="G153" s="180" t="s">
        <v>106</v>
      </c>
      <c r="H153" s="181">
        <v>2238</v>
      </c>
      <c r="I153" s="182"/>
      <c r="J153" s="183">
        <f>ROUND(I153*H153,2)</f>
        <v>0</v>
      </c>
      <c r="K153" s="184"/>
      <c r="L153" s="38"/>
      <c r="M153" s="185" t="s">
        <v>1</v>
      </c>
      <c r="N153" s="186" t="s">
        <v>40</v>
      </c>
      <c r="O153" s="85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7">
        <f>S153*H153</f>
        <v>0</v>
      </c>
      <c r="U153" s="188" t="s">
        <v>1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9" t="s">
        <v>107</v>
      </c>
      <c r="AT153" s="189" t="s">
        <v>103</v>
      </c>
      <c r="AU153" s="189" t="s">
        <v>75</v>
      </c>
      <c r="AY153" s="11" t="s">
        <v>108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1" t="s">
        <v>80</v>
      </c>
      <c r="BK153" s="190">
        <f>ROUND(I153*H153,2)</f>
        <v>0</v>
      </c>
      <c r="BL153" s="11" t="s">
        <v>107</v>
      </c>
      <c r="BM153" s="189" t="s">
        <v>207</v>
      </c>
    </row>
    <row r="154" s="2" customFormat="1">
      <c r="A154" s="32"/>
      <c r="B154" s="33"/>
      <c r="C154" s="34"/>
      <c r="D154" s="191" t="s">
        <v>110</v>
      </c>
      <c r="E154" s="34"/>
      <c r="F154" s="192" t="s">
        <v>208</v>
      </c>
      <c r="G154" s="34"/>
      <c r="H154" s="34"/>
      <c r="I154" s="193"/>
      <c r="J154" s="34"/>
      <c r="K154" s="34"/>
      <c r="L154" s="38"/>
      <c r="M154" s="194"/>
      <c r="N154" s="195"/>
      <c r="O154" s="85"/>
      <c r="P154" s="85"/>
      <c r="Q154" s="85"/>
      <c r="R154" s="85"/>
      <c r="S154" s="85"/>
      <c r="T154" s="85"/>
      <c r="U154" s="86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110</v>
      </c>
      <c r="AU154" s="11" t="s">
        <v>75</v>
      </c>
    </row>
    <row r="155" s="2" customFormat="1" ht="24.15" customHeight="1">
      <c r="A155" s="32"/>
      <c r="B155" s="33"/>
      <c r="C155" s="177" t="s">
        <v>209</v>
      </c>
      <c r="D155" s="177" t="s">
        <v>103</v>
      </c>
      <c r="E155" s="178" t="s">
        <v>210</v>
      </c>
      <c r="F155" s="179" t="s">
        <v>211</v>
      </c>
      <c r="G155" s="180" t="s">
        <v>106</v>
      </c>
      <c r="H155" s="181">
        <v>1</v>
      </c>
      <c r="I155" s="182"/>
      <c r="J155" s="183">
        <f>ROUND(I155*H155,2)</f>
        <v>0</v>
      </c>
      <c r="K155" s="184"/>
      <c r="L155" s="38"/>
      <c r="M155" s="185" t="s">
        <v>1</v>
      </c>
      <c r="N155" s="186" t="s">
        <v>40</v>
      </c>
      <c r="O155" s="8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7">
        <f>S155*H155</f>
        <v>0</v>
      </c>
      <c r="U155" s="188" t="s">
        <v>1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9" t="s">
        <v>107</v>
      </c>
      <c r="AT155" s="189" t="s">
        <v>103</v>
      </c>
      <c r="AU155" s="189" t="s">
        <v>75</v>
      </c>
      <c r="AY155" s="11" t="s">
        <v>108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1" t="s">
        <v>80</v>
      </c>
      <c r="BK155" s="190">
        <f>ROUND(I155*H155,2)</f>
        <v>0</v>
      </c>
      <c r="BL155" s="11" t="s">
        <v>107</v>
      </c>
      <c r="BM155" s="189" t="s">
        <v>212</v>
      </c>
    </row>
    <row r="156" s="2" customFormat="1">
      <c r="A156" s="32"/>
      <c r="B156" s="33"/>
      <c r="C156" s="34"/>
      <c r="D156" s="191" t="s">
        <v>110</v>
      </c>
      <c r="E156" s="34"/>
      <c r="F156" s="192" t="s">
        <v>213</v>
      </c>
      <c r="G156" s="34"/>
      <c r="H156" s="34"/>
      <c r="I156" s="193"/>
      <c r="J156" s="34"/>
      <c r="K156" s="34"/>
      <c r="L156" s="38"/>
      <c r="M156" s="194"/>
      <c r="N156" s="195"/>
      <c r="O156" s="85"/>
      <c r="P156" s="85"/>
      <c r="Q156" s="85"/>
      <c r="R156" s="85"/>
      <c r="S156" s="85"/>
      <c r="T156" s="85"/>
      <c r="U156" s="86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110</v>
      </c>
      <c r="AU156" s="11" t="s">
        <v>75</v>
      </c>
    </row>
    <row r="157" s="2" customFormat="1" ht="24.15" customHeight="1">
      <c r="A157" s="32"/>
      <c r="B157" s="33"/>
      <c r="C157" s="177" t="s">
        <v>214</v>
      </c>
      <c r="D157" s="177" t="s">
        <v>103</v>
      </c>
      <c r="E157" s="178" t="s">
        <v>215</v>
      </c>
      <c r="F157" s="179" t="s">
        <v>216</v>
      </c>
      <c r="G157" s="180" t="s">
        <v>106</v>
      </c>
      <c r="H157" s="181">
        <v>26</v>
      </c>
      <c r="I157" s="182"/>
      <c r="J157" s="183">
        <f>ROUND(I157*H157,2)</f>
        <v>0</v>
      </c>
      <c r="K157" s="184"/>
      <c r="L157" s="38"/>
      <c r="M157" s="185" t="s">
        <v>1</v>
      </c>
      <c r="N157" s="186" t="s">
        <v>40</v>
      </c>
      <c r="O157" s="85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7">
        <f>S157*H157</f>
        <v>0</v>
      </c>
      <c r="U157" s="188" t="s">
        <v>1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9" t="s">
        <v>107</v>
      </c>
      <c r="AT157" s="189" t="s">
        <v>103</v>
      </c>
      <c r="AU157" s="189" t="s">
        <v>75</v>
      </c>
      <c r="AY157" s="11" t="s">
        <v>108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1" t="s">
        <v>80</v>
      </c>
      <c r="BK157" s="190">
        <f>ROUND(I157*H157,2)</f>
        <v>0</v>
      </c>
      <c r="BL157" s="11" t="s">
        <v>107</v>
      </c>
      <c r="BM157" s="189" t="s">
        <v>217</v>
      </c>
    </row>
    <row r="158" s="2" customFormat="1">
      <c r="A158" s="32"/>
      <c r="B158" s="33"/>
      <c r="C158" s="34"/>
      <c r="D158" s="191" t="s">
        <v>110</v>
      </c>
      <c r="E158" s="34"/>
      <c r="F158" s="192" t="s">
        <v>218</v>
      </c>
      <c r="G158" s="34"/>
      <c r="H158" s="34"/>
      <c r="I158" s="193"/>
      <c r="J158" s="34"/>
      <c r="K158" s="34"/>
      <c r="L158" s="38"/>
      <c r="M158" s="194"/>
      <c r="N158" s="195"/>
      <c r="O158" s="85"/>
      <c r="P158" s="85"/>
      <c r="Q158" s="85"/>
      <c r="R158" s="85"/>
      <c r="S158" s="85"/>
      <c r="T158" s="85"/>
      <c r="U158" s="86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110</v>
      </c>
      <c r="AU158" s="11" t="s">
        <v>75</v>
      </c>
    </row>
    <row r="159" s="2" customFormat="1" ht="24.15" customHeight="1">
      <c r="A159" s="32"/>
      <c r="B159" s="33"/>
      <c r="C159" s="177" t="s">
        <v>219</v>
      </c>
      <c r="D159" s="177" t="s">
        <v>103</v>
      </c>
      <c r="E159" s="178" t="s">
        <v>220</v>
      </c>
      <c r="F159" s="179" t="s">
        <v>221</v>
      </c>
      <c r="G159" s="180" t="s">
        <v>106</v>
      </c>
      <c r="H159" s="181">
        <v>1</v>
      </c>
      <c r="I159" s="182"/>
      <c r="J159" s="183">
        <f>ROUND(I159*H159,2)</f>
        <v>0</v>
      </c>
      <c r="K159" s="184"/>
      <c r="L159" s="38"/>
      <c r="M159" s="185" t="s">
        <v>1</v>
      </c>
      <c r="N159" s="186" t="s">
        <v>40</v>
      </c>
      <c r="O159" s="85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7">
        <f>S159*H159</f>
        <v>0</v>
      </c>
      <c r="U159" s="188" t="s">
        <v>1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9" t="s">
        <v>107</v>
      </c>
      <c r="AT159" s="189" t="s">
        <v>103</v>
      </c>
      <c r="AU159" s="189" t="s">
        <v>75</v>
      </c>
      <c r="AY159" s="11" t="s">
        <v>108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1" t="s">
        <v>80</v>
      </c>
      <c r="BK159" s="190">
        <f>ROUND(I159*H159,2)</f>
        <v>0</v>
      </c>
      <c r="BL159" s="11" t="s">
        <v>107</v>
      </c>
      <c r="BM159" s="189" t="s">
        <v>222</v>
      </c>
    </row>
    <row r="160" s="2" customFormat="1">
      <c r="A160" s="32"/>
      <c r="B160" s="33"/>
      <c r="C160" s="34"/>
      <c r="D160" s="191" t="s">
        <v>110</v>
      </c>
      <c r="E160" s="34"/>
      <c r="F160" s="192" t="s">
        <v>223</v>
      </c>
      <c r="G160" s="34"/>
      <c r="H160" s="34"/>
      <c r="I160" s="193"/>
      <c r="J160" s="34"/>
      <c r="K160" s="34"/>
      <c r="L160" s="38"/>
      <c r="M160" s="194"/>
      <c r="N160" s="195"/>
      <c r="O160" s="85"/>
      <c r="P160" s="85"/>
      <c r="Q160" s="85"/>
      <c r="R160" s="85"/>
      <c r="S160" s="85"/>
      <c r="T160" s="85"/>
      <c r="U160" s="86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110</v>
      </c>
      <c r="AU160" s="11" t="s">
        <v>75</v>
      </c>
    </row>
    <row r="161" s="2" customFormat="1" ht="37.8" customHeight="1">
      <c r="A161" s="32"/>
      <c r="B161" s="33"/>
      <c r="C161" s="177" t="s">
        <v>224</v>
      </c>
      <c r="D161" s="177" t="s">
        <v>103</v>
      </c>
      <c r="E161" s="178" t="s">
        <v>225</v>
      </c>
      <c r="F161" s="179" t="s">
        <v>226</v>
      </c>
      <c r="G161" s="180" t="s">
        <v>106</v>
      </c>
      <c r="H161" s="181">
        <v>76</v>
      </c>
      <c r="I161" s="182"/>
      <c r="J161" s="183">
        <f>ROUND(I161*H161,2)</f>
        <v>0</v>
      </c>
      <c r="K161" s="184"/>
      <c r="L161" s="38"/>
      <c r="M161" s="185" t="s">
        <v>1</v>
      </c>
      <c r="N161" s="186" t="s">
        <v>40</v>
      </c>
      <c r="O161" s="85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7">
        <f>S161*H161</f>
        <v>0</v>
      </c>
      <c r="U161" s="188" t="s">
        <v>1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9" t="s">
        <v>107</v>
      </c>
      <c r="AT161" s="189" t="s">
        <v>103</v>
      </c>
      <c r="AU161" s="189" t="s">
        <v>75</v>
      </c>
      <c r="AY161" s="11" t="s">
        <v>108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1" t="s">
        <v>80</v>
      </c>
      <c r="BK161" s="190">
        <f>ROUND(I161*H161,2)</f>
        <v>0</v>
      </c>
      <c r="BL161" s="11" t="s">
        <v>107</v>
      </c>
      <c r="BM161" s="189" t="s">
        <v>227</v>
      </c>
    </row>
    <row r="162" s="2" customFormat="1">
      <c r="A162" s="32"/>
      <c r="B162" s="33"/>
      <c r="C162" s="34"/>
      <c r="D162" s="191" t="s">
        <v>110</v>
      </c>
      <c r="E162" s="34"/>
      <c r="F162" s="192" t="s">
        <v>228</v>
      </c>
      <c r="G162" s="34"/>
      <c r="H162" s="34"/>
      <c r="I162" s="193"/>
      <c r="J162" s="34"/>
      <c r="K162" s="34"/>
      <c r="L162" s="38"/>
      <c r="M162" s="194"/>
      <c r="N162" s="195"/>
      <c r="O162" s="85"/>
      <c r="P162" s="85"/>
      <c r="Q162" s="85"/>
      <c r="R162" s="85"/>
      <c r="S162" s="85"/>
      <c r="T162" s="85"/>
      <c r="U162" s="86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110</v>
      </c>
      <c r="AU162" s="11" t="s">
        <v>75</v>
      </c>
    </row>
    <row r="163" s="2" customFormat="1" ht="24.15" customHeight="1">
      <c r="A163" s="32"/>
      <c r="B163" s="33"/>
      <c r="C163" s="177" t="s">
        <v>229</v>
      </c>
      <c r="D163" s="177" t="s">
        <v>103</v>
      </c>
      <c r="E163" s="178" t="s">
        <v>230</v>
      </c>
      <c r="F163" s="179" t="s">
        <v>231</v>
      </c>
      <c r="G163" s="180" t="s">
        <v>106</v>
      </c>
      <c r="H163" s="181">
        <v>1</v>
      </c>
      <c r="I163" s="182"/>
      <c r="J163" s="183">
        <f>ROUND(I163*H163,2)</f>
        <v>0</v>
      </c>
      <c r="K163" s="184"/>
      <c r="L163" s="38"/>
      <c r="M163" s="185" t="s">
        <v>1</v>
      </c>
      <c r="N163" s="186" t="s">
        <v>40</v>
      </c>
      <c r="O163" s="85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7">
        <f>S163*H163</f>
        <v>0</v>
      </c>
      <c r="U163" s="188" t="s">
        <v>1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9" t="s">
        <v>107</v>
      </c>
      <c r="AT163" s="189" t="s">
        <v>103</v>
      </c>
      <c r="AU163" s="189" t="s">
        <v>75</v>
      </c>
      <c r="AY163" s="11" t="s">
        <v>108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1" t="s">
        <v>80</v>
      </c>
      <c r="BK163" s="190">
        <f>ROUND(I163*H163,2)</f>
        <v>0</v>
      </c>
      <c r="BL163" s="11" t="s">
        <v>107</v>
      </c>
      <c r="BM163" s="189" t="s">
        <v>232</v>
      </c>
    </row>
    <row r="164" s="2" customFormat="1">
      <c r="A164" s="32"/>
      <c r="B164" s="33"/>
      <c r="C164" s="34"/>
      <c r="D164" s="191" t="s">
        <v>110</v>
      </c>
      <c r="E164" s="34"/>
      <c r="F164" s="192" t="s">
        <v>233</v>
      </c>
      <c r="G164" s="34"/>
      <c r="H164" s="34"/>
      <c r="I164" s="193"/>
      <c r="J164" s="34"/>
      <c r="K164" s="34"/>
      <c r="L164" s="38"/>
      <c r="M164" s="194"/>
      <c r="N164" s="195"/>
      <c r="O164" s="85"/>
      <c r="P164" s="85"/>
      <c r="Q164" s="85"/>
      <c r="R164" s="85"/>
      <c r="S164" s="85"/>
      <c r="T164" s="85"/>
      <c r="U164" s="86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110</v>
      </c>
      <c r="AU164" s="11" t="s">
        <v>75</v>
      </c>
    </row>
    <row r="165" s="2" customFormat="1" ht="37.8" customHeight="1">
      <c r="A165" s="32"/>
      <c r="B165" s="33"/>
      <c r="C165" s="177" t="s">
        <v>234</v>
      </c>
      <c r="D165" s="177" t="s">
        <v>103</v>
      </c>
      <c r="E165" s="178" t="s">
        <v>235</v>
      </c>
      <c r="F165" s="179" t="s">
        <v>236</v>
      </c>
      <c r="G165" s="180" t="s">
        <v>106</v>
      </c>
      <c r="H165" s="181">
        <v>1</v>
      </c>
      <c r="I165" s="182"/>
      <c r="J165" s="183">
        <f>ROUND(I165*H165,2)</f>
        <v>0</v>
      </c>
      <c r="K165" s="184"/>
      <c r="L165" s="38"/>
      <c r="M165" s="185" t="s">
        <v>1</v>
      </c>
      <c r="N165" s="186" t="s">
        <v>40</v>
      </c>
      <c r="O165" s="85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7">
        <f>S165*H165</f>
        <v>0</v>
      </c>
      <c r="U165" s="188" t="s">
        <v>1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9" t="s">
        <v>107</v>
      </c>
      <c r="AT165" s="189" t="s">
        <v>103</v>
      </c>
      <c r="AU165" s="189" t="s">
        <v>75</v>
      </c>
      <c r="AY165" s="11" t="s">
        <v>108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1" t="s">
        <v>80</v>
      </c>
      <c r="BK165" s="190">
        <f>ROUND(I165*H165,2)</f>
        <v>0</v>
      </c>
      <c r="BL165" s="11" t="s">
        <v>107</v>
      </c>
      <c r="BM165" s="189" t="s">
        <v>237</v>
      </c>
    </row>
    <row r="166" s="2" customFormat="1">
      <c r="A166" s="32"/>
      <c r="B166" s="33"/>
      <c r="C166" s="34"/>
      <c r="D166" s="191" t="s">
        <v>110</v>
      </c>
      <c r="E166" s="34"/>
      <c r="F166" s="192" t="s">
        <v>238</v>
      </c>
      <c r="G166" s="34"/>
      <c r="H166" s="34"/>
      <c r="I166" s="193"/>
      <c r="J166" s="34"/>
      <c r="K166" s="34"/>
      <c r="L166" s="38"/>
      <c r="M166" s="194"/>
      <c r="N166" s="195"/>
      <c r="O166" s="85"/>
      <c r="P166" s="85"/>
      <c r="Q166" s="85"/>
      <c r="R166" s="85"/>
      <c r="S166" s="85"/>
      <c r="T166" s="85"/>
      <c r="U166" s="86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1" t="s">
        <v>110</v>
      </c>
      <c r="AU166" s="11" t="s">
        <v>75</v>
      </c>
    </row>
    <row r="167" s="2" customFormat="1" ht="33" customHeight="1">
      <c r="A167" s="32"/>
      <c r="B167" s="33"/>
      <c r="C167" s="177" t="s">
        <v>239</v>
      </c>
      <c r="D167" s="177" t="s">
        <v>103</v>
      </c>
      <c r="E167" s="178" t="s">
        <v>240</v>
      </c>
      <c r="F167" s="179" t="s">
        <v>241</v>
      </c>
      <c r="G167" s="180" t="s">
        <v>106</v>
      </c>
      <c r="H167" s="181">
        <v>1</v>
      </c>
      <c r="I167" s="182"/>
      <c r="J167" s="183">
        <f>ROUND(I167*H167,2)</f>
        <v>0</v>
      </c>
      <c r="K167" s="184"/>
      <c r="L167" s="38"/>
      <c r="M167" s="185" t="s">
        <v>1</v>
      </c>
      <c r="N167" s="186" t="s">
        <v>40</v>
      </c>
      <c r="O167" s="85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7">
        <f>S167*H167</f>
        <v>0</v>
      </c>
      <c r="U167" s="188" t="s">
        <v>1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9" t="s">
        <v>107</v>
      </c>
      <c r="AT167" s="189" t="s">
        <v>103</v>
      </c>
      <c r="AU167" s="189" t="s">
        <v>75</v>
      </c>
      <c r="AY167" s="11" t="s">
        <v>108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1" t="s">
        <v>80</v>
      </c>
      <c r="BK167" s="190">
        <f>ROUND(I167*H167,2)</f>
        <v>0</v>
      </c>
      <c r="BL167" s="11" t="s">
        <v>107</v>
      </c>
      <c r="BM167" s="189" t="s">
        <v>242</v>
      </c>
    </row>
    <row r="168" s="2" customFormat="1">
      <c r="A168" s="32"/>
      <c r="B168" s="33"/>
      <c r="C168" s="34"/>
      <c r="D168" s="191" t="s">
        <v>110</v>
      </c>
      <c r="E168" s="34"/>
      <c r="F168" s="192" t="s">
        <v>243</v>
      </c>
      <c r="G168" s="34"/>
      <c r="H168" s="34"/>
      <c r="I168" s="193"/>
      <c r="J168" s="34"/>
      <c r="K168" s="34"/>
      <c r="L168" s="38"/>
      <c r="M168" s="194"/>
      <c r="N168" s="195"/>
      <c r="O168" s="85"/>
      <c r="P168" s="85"/>
      <c r="Q168" s="85"/>
      <c r="R168" s="85"/>
      <c r="S168" s="85"/>
      <c r="T168" s="85"/>
      <c r="U168" s="86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110</v>
      </c>
      <c r="AU168" s="11" t="s">
        <v>75</v>
      </c>
    </row>
    <row r="169" s="2" customFormat="1" ht="16.5" customHeight="1">
      <c r="A169" s="32"/>
      <c r="B169" s="33"/>
      <c r="C169" s="177" t="s">
        <v>244</v>
      </c>
      <c r="D169" s="177" t="s">
        <v>103</v>
      </c>
      <c r="E169" s="178" t="s">
        <v>245</v>
      </c>
      <c r="F169" s="179" t="s">
        <v>246</v>
      </c>
      <c r="G169" s="180" t="s">
        <v>106</v>
      </c>
      <c r="H169" s="181">
        <v>1</v>
      </c>
      <c r="I169" s="182"/>
      <c r="J169" s="183">
        <f>ROUND(I169*H169,2)</f>
        <v>0</v>
      </c>
      <c r="K169" s="184"/>
      <c r="L169" s="38"/>
      <c r="M169" s="185" t="s">
        <v>1</v>
      </c>
      <c r="N169" s="186" t="s">
        <v>40</v>
      </c>
      <c r="O169" s="85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7">
        <f>S169*H169</f>
        <v>0</v>
      </c>
      <c r="U169" s="188" t="s">
        <v>1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9" t="s">
        <v>107</v>
      </c>
      <c r="AT169" s="189" t="s">
        <v>103</v>
      </c>
      <c r="AU169" s="189" t="s">
        <v>75</v>
      </c>
      <c r="AY169" s="11" t="s">
        <v>108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1" t="s">
        <v>80</v>
      </c>
      <c r="BK169" s="190">
        <f>ROUND(I169*H169,2)</f>
        <v>0</v>
      </c>
      <c r="BL169" s="11" t="s">
        <v>107</v>
      </c>
      <c r="BM169" s="189" t="s">
        <v>247</v>
      </c>
    </row>
    <row r="170" s="2" customFormat="1">
      <c r="A170" s="32"/>
      <c r="B170" s="33"/>
      <c r="C170" s="34"/>
      <c r="D170" s="191" t="s">
        <v>110</v>
      </c>
      <c r="E170" s="34"/>
      <c r="F170" s="192" t="s">
        <v>248</v>
      </c>
      <c r="G170" s="34"/>
      <c r="H170" s="34"/>
      <c r="I170" s="193"/>
      <c r="J170" s="34"/>
      <c r="K170" s="34"/>
      <c r="L170" s="38"/>
      <c r="M170" s="194"/>
      <c r="N170" s="195"/>
      <c r="O170" s="85"/>
      <c r="P170" s="85"/>
      <c r="Q170" s="85"/>
      <c r="R170" s="85"/>
      <c r="S170" s="85"/>
      <c r="T170" s="85"/>
      <c r="U170" s="86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110</v>
      </c>
      <c r="AU170" s="11" t="s">
        <v>75</v>
      </c>
    </row>
    <row r="171" s="2" customFormat="1" ht="24.15" customHeight="1">
      <c r="A171" s="32"/>
      <c r="B171" s="33"/>
      <c r="C171" s="177" t="s">
        <v>249</v>
      </c>
      <c r="D171" s="177" t="s">
        <v>103</v>
      </c>
      <c r="E171" s="178" t="s">
        <v>250</v>
      </c>
      <c r="F171" s="179" t="s">
        <v>251</v>
      </c>
      <c r="G171" s="180" t="s">
        <v>106</v>
      </c>
      <c r="H171" s="181">
        <v>1</v>
      </c>
      <c r="I171" s="182"/>
      <c r="J171" s="183">
        <f>ROUND(I171*H171,2)</f>
        <v>0</v>
      </c>
      <c r="K171" s="184"/>
      <c r="L171" s="38"/>
      <c r="M171" s="185" t="s">
        <v>1</v>
      </c>
      <c r="N171" s="186" t="s">
        <v>40</v>
      </c>
      <c r="O171" s="85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7">
        <f>S171*H171</f>
        <v>0</v>
      </c>
      <c r="U171" s="188" t="s">
        <v>1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9" t="s">
        <v>107</v>
      </c>
      <c r="AT171" s="189" t="s">
        <v>103</v>
      </c>
      <c r="AU171" s="189" t="s">
        <v>75</v>
      </c>
      <c r="AY171" s="11" t="s">
        <v>108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1" t="s">
        <v>80</v>
      </c>
      <c r="BK171" s="190">
        <f>ROUND(I171*H171,2)</f>
        <v>0</v>
      </c>
      <c r="BL171" s="11" t="s">
        <v>107</v>
      </c>
      <c r="BM171" s="189" t="s">
        <v>252</v>
      </c>
    </row>
    <row r="172" s="2" customFormat="1">
      <c r="A172" s="32"/>
      <c r="B172" s="33"/>
      <c r="C172" s="34"/>
      <c r="D172" s="191" t="s">
        <v>110</v>
      </c>
      <c r="E172" s="34"/>
      <c r="F172" s="192" t="s">
        <v>253</v>
      </c>
      <c r="G172" s="34"/>
      <c r="H172" s="34"/>
      <c r="I172" s="193"/>
      <c r="J172" s="34"/>
      <c r="K172" s="34"/>
      <c r="L172" s="38"/>
      <c r="M172" s="194"/>
      <c r="N172" s="195"/>
      <c r="O172" s="85"/>
      <c r="P172" s="85"/>
      <c r="Q172" s="85"/>
      <c r="R172" s="85"/>
      <c r="S172" s="85"/>
      <c r="T172" s="85"/>
      <c r="U172" s="86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110</v>
      </c>
      <c r="AU172" s="11" t="s">
        <v>75</v>
      </c>
    </row>
    <row r="173" s="2" customFormat="1" ht="24.15" customHeight="1">
      <c r="A173" s="32"/>
      <c r="B173" s="33"/>
      <c r="C173" s="177" t="s">
        <v>254</v>
      </c>
      <c r="D173" s="177" t="s">
        <v>103</v>
      </c>
      <c r="E173" s="178" t="s">
        <v>255</v>
      </c>
      <c r="F173" s="179" t="s">
        <v>256</v>
      </c>
      <c r="G173" s="180" t="s">
        <v>106</v>
      </c>
      <c r="H173" s="181">
        <v>1</v>
      </c>
      <c r="I173" s="182"/>
      <c r="J173" s="183">
        <f>ROUND(I173*H173,2)</f>
        <v>0</v>
      </c>
      <c r="K173" s="184"/>
      <c r="L173" s="38"/>
      <c r="M173" s="185" t="s">
        <v>1</v>
      </c>
      <c r="N173" s="186" t="s">
        <v>40</v>
      </c>
      <c r="O173" s="85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7">
        <f>S173*H173</f>
        <v>0</v>
      </c>
      <c r="U173" s="188" t="s">
        <v>1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9" t="s">
        <v>107</v>
      </c>
      <c r="AT173" s="189" t="s">
        <v>103</v>
      </c>
      <c r="AU173" s="189" t="s">
        <v>75</v>
      </c>
      <c r="AY173" s="11" t="s">
        <v>108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1" t="s">
        <v>80</v>
      </c>
      <c r="BK173" s="190">
        <f>ROUND(I173*H173,2)</f>
        <v>0</v>
      </c>
      <c r="BL173" s="11" t="s">
        <v>107</v>
      </c>
      <c r="BM173" s="189" t="s">
        <v>257</v>
      </c>
    </row>
    <row r="174" s="2" customFormat="1">
      <c r="A174" s="32"/>
      <c r="B174" s="33"/>
      <c r="C174" s="34"/>
      <c r="D174" s="191" t="s">
        <v>110</v>
      </c>
      <c r="E174" s="34"/>
      <c r="F174" s="192" t="s">
        <v>258</v>
      </c>
      <c r="G174" s="34"/>
      <c r="H174" s="34"/>
      <c r="I174" s="193"/>
      <c r="J174" s="34"/>
      <c r="K174" s="34"/>
      <c r="L174" s="38"/>
      <c r="M174" s="194"/>
      <c r="N174" s="195"/>
      <c r="O174" s="85"/>
      <c r="P174" s="85"/>
      <c r="Q174" s="85"/>
      <c r="R174" s="85"/>
      <c r="S174" s="85"/>
      <c r="T174" s="85"/>
      <c r="U174" s="86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110</v>
      </c>
      <c r="AU174" s="11" t="s">
        <v>75</v>
      </c>
    </row>
    <row r="175" s="2" customFormat="1" ht="24.15" customHeight="1">
      <c r="A175" s="32"/>
      <c r="B175" s="33"/>
      <c r="C175" s="177" t="s">
        <v>259</v>
      </c>
      <c r="D175" s="177" t="s">
        <v>103</v>
      </c>
      <c r="E175" s="178" t="s">
        <v>260</v>
      </c>
      <c r="F175" s="179" t="s">
        <v>261</v>
      </c>
      <c r="G175" s="180" t="s">
        <v>106</v>
      </c>
      <c r="H175" s="181">
        <v>1</v>
      </c>
      <c r="I175" s="182"/>
      <c r="J175" s="183">
        <f>ROUND(I175*H175,2)</f>
        <v>0</v>
      </c>
      <c r="K175" s="184"/>
      <c r="L175" s="38"/>
      <c r="M175" s="185" t="s">
        <v>1</v>
      </c>
      <c r="N175" s="186" t="s">
        <v>40</v>
      </c>
      <c r="O175" s="85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7">
        <f>S175*H175</f>
        <v>0</v>
      </c>
      <c r="U175" s="188" t="s">
        <v>1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9" t="s">
        <v>107</v>
      </c>
      <c r="AT175" s="189" t="s">
        <v>103</v>
      </c>
      <c r="AU175" s="189" t="s">
        <v>75</v>
      </c>
      <c r="AY175" s="11" t="s">
        <v>108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1" t="s">
        <v>80</v>
      </c>
      <c r="BK175" s="190">
        <f>ROUND(I175*H175,2)</f>
        <v>0</v>
      </c>
      <c r="BL175" s="11" t="s">
        <v>107</v>
      </c>
      <c r="BM175" s="189" t="s">
        <v>262</v>
      </c>
    </row>
    <row r="176" s="2" customFormat="1">
      <c r="A176" s="32"/>
      <c r="B176" s="33"/>
      <c r="C176" s="34"/>
      <c r="D176" s="191" t="s">
        <v>110</v>
      </c>
      <c r="E176" s="34"/>
      <c r="F176" s="192" t="s">
        <v>263</v>
      </c>
      <c r="G176" s="34"/>
      <c r="H176" s="34"/>
      <c r="I176" s="193"/>
      <c r="J176" s="34"/>
      <c r="K176" s="34"/>
      <c r="L176" s="38"/>
      <c r="M176" s="194"/>
      <c r="N176" s="195"/>
      <c r="O176" s="85"/>
      <c r="P176" s="85"/>
      <c r="Q176" s="85"/>
      <c r="R176" s="85"/>
      <c r="S176" s="85"/>
      <c r="T176" s="85"/>
      <c r="U176" s="86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110</v>
      </c>
      <c r="AU176" s="11" t="s">
        <v>75</v>
      </c>
    </row>
    <row r="177" s="2" customFormat="1" ht="24.15" customHeight="1">
      <c r="A177" s="32"/>
      <c r="B177" s="33"/>
      <c r="C177" s="177" t="s">
        <v>264</v>
      </c>
      <c r="D177" s="177" t="s">
        <v>103</v>
      </c>
      <c r="E177" s="178" t="s">
        <v>265</v>
      </c>
      <c r="F177" s="179" t="s">
        <v>266</v>
      </c>
      <c r="G177" s="180" t="s">
        <v>106</v>
      </c>
      <c r="H177" s="181">
        <v>15</v>
      </c>
      <c r="I177" s="182"/>
      <c r="J177" s="183">
        <f>ROUND(I177*H177,2)</f>
        <v>0</v>
      </c>
      <c r="K177" s="184"/>
      <c r="L177" s="38"/>
      <c r="M177" s="185" t="s">
        <v>1</v>
      </c>
      <c r="N177" s="186" t="s">
        <v>40</v>
      </c>
      <c r="O177" s="85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7">
        <f>S177*H177</f>
        <v>0</v>
      </c>
      <c r="U177" s="188" t="s">
        <v>1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9" t="s">
        <v>107</v>
      </c>
      <c r="AT177" s="189" t="s">
        <v>103</v>
      </c>
      <c r="AU177" s="189" t="s">
        <v>75</v>
      </c>
      <c r="AY177" s="11" t="s">
        <v>108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1" t="s">
        <v>80</v>
      </c>
      <c r="BK177" s="190">
        <f>ROUND(I177*H177,2)</f>
        <v>0</v>
      </c>
      <c r="BL177" s="11" t="s">
        <v>107</v>
      </c>
      <c r="BM177" s="189" t="s">
        <v>267</v>
      </c>
    </row>
    <row r="178" s="2" customFormat="1">
      <c r="A178" s="32"/>
      <c r="B178" s="33"/>
      <c r="C178" s="34"/>
      <c r="D178" s="191" t="s">
        <v>110</v>
      </c>
      <c r="E178" s="34"/>
      <c r="F178" s="192" t="s">
        <v>268</v>
      </c>
      <c r="G178" s="34"/>
      <c r="H178" s="34"/>
      <c r="I178" s="193"/>
      <c r="J178" s="34"/>
      <c r="K178" s="34"/>
      <c r="L178" s="38"/>
      <c r="M178" s="194"/>
      <c r="N178" s="195"/>
      <c r="O178" s="85"/>
      <c r="P178" s="85"/>
      <c r="Q178" s="85"/>
      <c r="R178" s="85"/>
      <c r="S178" s="85"/>
      <c r="T178" s="85"/>
      <c r="U178" s="86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110</v>
      </c>
      <c r="AU178" s="11" t="s">
        <v>75</v>
      </c>
    </row>
    <row r="179" s="2" customFormat="1" ht="24.15" customHeight="1">
      <c r="A179" s="32"/>
      <c r="B179" s="33"/>
      <c r="C179" s="177" t="s">
        <v>269</v>
      </c>
      <c r="D179" s="177" t="s">
        <v>103</v>
      </c>
      <c r="E179" s="178" t="s">
        <v>270</v>
      </c>
      <c r="F179" s="179" t="s">
        <v>271</v>
      </c>
      <c r="G179" s="180" t="s">
        <v>106</v>
      </c>
      <c r="H179" s="181">
        <v>1</v>
      </c>
      <c r="I179" s="182"/>
      <c r="J179" s="183">
        <f>ROUND(I179*H179,2)</f>
        <v>0</v>
      </c>
      <c r="K179" s="184"/>
      <c r="L179" s="38"/>
      <c r="M179" s="185" t="s">
        <v>1</v>
      </c>
      <c r="N179" s="186" t="s">
        <v>40</v>
      </c>
      <c r="O179" s="85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7">
        <f>S179*H179</f>
        <v>0</v>
      </c>
      <c r="U179" s="188" t="s">
        <v>1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9" t="s">
        <v>107</v>
      </c>
      <c r="AT179" s="189" t="s">
        <v>103</v>
      </c>
      <c r="AU179" s="189" t="s">
        <v>75</v>
      </c>
      <c r="AY179" s="11" t="s">
        <v>108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1" t="s">
        <v>80</v>
      </c>
      <c r="BK179" s="190">
        <f>ROUND(I179*H179,2)</f>
        <v>0</v>
      </c>
      <c r="BL179" s="11" t="s">
        <v>107</v>
      </c>
      <c r="BM179" s="189" t="s">
        <v>272</v>
      </c>
    </row>
    <row r="180" s="2" customFormat="1">
      <c r="A180" s="32"/>
      <c r="B180" s="33"/>
      <c r="C180" s="34"/>
      <c r="D180" s="191" t="s">
        <v>110</v>
      </c>
      <c r="E180" s="34"/>
      <c r="F180" s="192" t="s">
        <v>273</v>
      </c>
      <c r="G180" s="34"/>
      <c r="H180" s="34"/>
      <c r="I180" s="193"/>
      <c r="J180" s="34"/>
      <c r="K180" s="34"/>
      <c r="L180" s="38"/>
      <c r="M180" s="194"/>
      <c r="N180" s="195"/>
      <c r="O180" s="85"/>
      <c r="P180" s="85"/>
      <c r="Q180" s="85"/>
      <c r="R180" s="85"/>
      <c r="S180" s="85"/>
      <c r="T180" s="85"/>
      <c r="U180" s="86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110</v>
      </c>
      <c r="AU180" s="11" t="s">
        <v>75</v>
      </c>
    </row>
    <row r="181" s="2" customFormat="1" ht="24.15" customHeight="1">
      <c r="A181" s="32"/>
      <c r="B181" s="33"/>
      <c r="C181" s="177" t="s">
        <v>274</v>
      </c>
      <c r="D181" s="177" t="s">
        <v>103</v>
      </c>
      <c r="E181" s="178" t="s">
        <v>275</v>
      </c>
      <c r="F181" s="179" t="s">
        <v>276</v>
      </c>
      <c r="G181" s="180" t="s">
        <v>106</v>
      </c>
      <c r="H181" s="181">
        <v>1</v>
      </c>
      <c r="I181" s="182"/>
      <c r="J181" s="183">
        <f>ROUND(I181*H181,2)</f>
        <v>0</v>
      </c>
      <c r="K181" s="184"/>
      <c r="L181" s="38"/>
      <c r="M181" s="185" t="s">
        <v>1</v>
      </c>
      <c r="N181" s="186" t="s">
        <v>40</v>
      </c>
      <c r="O181" s="85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7">
        <f>S181*H181</f>
        <v>0</v>
      </c>
      <c r="U181" s="188" t="s">
        <v>1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9" t="s">
        <v>107</v>
      </c>
      <c r="AT181" s="189" t="s">
        <v>103</v>
      </c>
      <c r="AU181" s="189" t="s">
        <v>75</v>
      </c>
      <c r="AY181" s="11" t="s">
        <v>108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1" t="s">
        <v>80</v>
      </c>
      <c r="BK181" s="190">
        <f>ROUND(I181*H181,2)</f>
        <v>0</v>
      </c>
      <c r="BL181" s="11" t="s">
        <v>107</v>
      </c>
      <c r="BM181" s="189" t="s">
        <v>277</v>
      </c>
    </row>
    <row r="182" s="2" customFormat="1">
      <c r="A182" s="32"/>
      <c r="B182" s="33"/>
      <c r="C182" s="34"/>
      <c r="D182" s="191" t="s">
        <v>110</v>
      </c>
      <c r="E182" s="34"/>
      <c r="F182" s="192" t="s">
        <v>278</v>
      </c>
      <c r="G182" s="34"/>
      <c r="H182" s="34"/>
      <c r="I182" s="193"/>
      <c r="J182" s="34"/>
      <c r="K182" s="34"/>
      <c r="L182" s="38"/>
      <c r="M182" s="194"/>
      <c r="N182" s="195"/>
      <c r="O182" s="85"/>
      <c r="P182" s="85"/>
      <c r="Q182" s="85"/>
      <c r="R182" s="85"/>
      <c r="S182" s="85"/>
      <c r="T182" s="85"/>
      <c r="U182" s="86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110</v>
      </c>
      <c r="AU182" s="11" t="s">
        <v>75</v>
      </c>
    </row>
    <row r="183" s="2" customFormat="1" ht="24.15" customHeight="1">
      <c r="A183" s="32"/>
      <c r="B183" s="33"/>
      <c r="C183" s="177" t="s">
        <v>279</v>
      </c>
      <c r="D183" s="177" t="s">
        <v>103</v>
      </c>
      <c r="E183" s="178" t="s">
        <v>280</v>
      </c>
      <c r="F183" s="179" t="s">
        <v>281</v>
      </c>
      <c r="G183" s="180" t="s">
        <v>106</v>
      </c>
      <c r="H183" s="181">
        <v>1</v>
      </c>
      <c r="I183" s="182"/>
      <c r="J183" s="183">
        <f>ROUND(I183*H183,2)</f>
        <v>0</v>
      </c>
      <c r="K183" s="184"/>
      <c r="L183" s="38"/>
      <c r="M183" s="185" t="s">
        <v>1</v>
      </c>
      <c r="N183" s="186" t="s">
        <v>40</v>
      </c>
      <c r="O183" s="85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7">
        <f>S183*H183</f>
        <v>0</v>
      </c>
      <c r="U183" s="188" t="s">
        <v>1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9" t="s">
        <v>107</v>
      </c>
      <c r="AT183" s="189" t="s">
        <v>103</v>
      </c>
      <c r="AU183" s="189" t="s">
        <v>75</v>
      </c>
      <c r="AY183" s="11" t="s">
        <v>108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1" t="s">
        <v>80</v>
      </c>
      <c r="BK183" s="190">
        <f>ROUND(I183*H183,2)</f>
        <v>0</v>
      </c>
      <c r="BL183" s="11" t="s">
        <v>107</v>
      </c>
      <c r="BM183" s="189" t="s">
        <v>282</v>
      </c>
    </row>
    <row r="184" s="2" customFormat="1">
      <c r="A184" s="32"/>
      <c r="B184" s="33"/>
      <c r="C184" s="34"/>
      <c r="D184" s="191" t="s">
        <v>110</v>
      </c>
      <c r="E184" s="34"/>
      <c r="F184" s="192" t="s">
        <v>283</v>
      </c>
      <c r="G184" s="34"/>
      <c r="H184" s="34"/>
      <c r="I184" s="193"/>
      <c r="J184" s="34"/>
      <c r="K184" s="34"/>
      <c r="L184" s="38"/>
      <c r="M184" s="194"/>
      <c r="N184" s="195"/>
      <c r="O184" s="85"/>
      <c r="P184" s="85"/>
      <c r="Q184" s="85"/>
      <c r="R184" s="85"/>
      <c r="S184" s="85"/>
      <c r="T184" s="85"/>
      <c r="U184" s="86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1" t="s">
        <v>110</v>
      </c>
      <c r="AU184" s="11" t="s">
        <v>75</v>
      </c>
    </row>
    <row r="185" s="2" customFormat="1" ht="16.5" customHeight="1">
      <c r="A185" s="32"/>
      <c r="B185" s="33"/>
      <c r="C185" s="177" t="s">
        <v>284</v>
      </c>
      <c r="D185" s="177" t="s">
        <v>103</v>
      </c>
      <c r="E185" s="178" t="s">
        <v>285</v>
      </c>
      <c r="F185" s="179" t="s">
        <v>286</v>
      </c>
      <c r="G185" s="180" t="s">
        <v>106</v>
      </c>
      <c r="H185" s="181">
        <v>91</v>
      </c>
      <c r="I185" s="182"/>
      <c r="J185" s="183">
        <f>ROUND(I185*H185,2)</f>
        <v>0</v>
      </c>
      <c r="K185" s="184"/>
      <c r="L185" s="38"/>
      <c r="M185" s="185" t="s">
        <v>1</v>
      </c>
      <c r="N185" s="186" t="s">
        <v>40</v>
      </c>
      <c r="O185" s="85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7">
        <f>S185*H185</f>
        <v>0</v>
      </c>
      <c r="U185" s="188" t="s">
        <v>1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9" t="s">
        <v>107</v>
      </c>
      <c r="AT185" s="189" t="s">
        <v>103</v>
      </c>
      <c r="AU185" s="189" t="s">
        <v>75</v>
      </c>
      <c r="AY185" s="11" t="s">
        <v>108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1" t="s">
        <v>80</v>
      </c>
      <c r="BK185" s="190">
        <f>ROUND(I185*H185,2)</f>
        <v>0</v>
      </c>
      <c r="BL185" s="11" t="s">
        <v>107</v>
      </c>
      <c r="BM185" s="189" t="s">
        <v>287</v>
      </c>
    </row>
    <row r="186" s="2" customFormat="1">
      <c r="A186" s="32"/>
      <c r="B186" s="33"/>
      <c r="C186" s="34"/>
      <c r="D186" s="191" t="s">
        <v>110</v>
      </c>
      <c r="E186" s="34"/>
      <c r="F186" s="192" t="s">
        <v>288</v>
      </c>
      <c r="G186" s="34"/>
      <c r="H186" s="34"/>
      <c r="I186" s="193"/>
      <c r="J186" s="34"/>
      <c r="K186" s="34"/>
      <c r="L186" s="38"/>
      <c r="M186" s="194"/>
      <c r="N186" s="195"/>
      <c r="O186" s="85"/>
      <c r="P186" s="85"/>
      <c r="Q186" s="85"/>
      <c r="R186" s="85"/>
      <c r="S186" s="85"/>
      <c r="T186" s="85"/>
      <c r="U186" s="86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1" t="s">
        <v>110</v>
      </c>
      <c r="AU186" s="11" t="s">
        <v>75</v>
      </c>
    </row>
    <row r="187" s="2" customFormat="1" ht="24.15" customHeight="1">
      <c r="A187" s="32"/>
      <c r="B187" s="33"/>
      <c r="C187" s="177" t="s">
        <v>289</v>
      </c>
      <c r="D187" s="177" t="s">
        <v>103</v>
      </c>
      <c r="E187" s="178" t="s">
        <v>290</v>
      </c>
      <c r="F187" s="179" t="s">
        <v>291</v>
      </c>
      <c r="G187" s="180" t="s">
        <v>106</v>
      </c>
      <c r="H187" s="181">
        <v>6</v>
      </c>
      <c r="I187" s="182"/>
      <c r="J187" s="183">
        <f>ROUND(I187*H187,2)</f>
        <v>0</v>
      </c>
      <c r="K187" s="184"/>
      <c r="L187" s="38"/>
      <c r="M187" s="185" t="s">
        <v>1</v>
      </c>
      <c r="N187" s="186" t="s">
        <v>40</v>
      </c>
      <c r="O187" s="85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7">
        <f>S187*H187</f>
        <v>0</v>
      </c>
      <c r="U187" s="188" t="s">
        <v>1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9" t="s">
        <v>107</v>
      </c>
      <c r="AT187" s="189" t="s">
        <v>103</v>
      </c>
      <c r="AU187" s="189" t="s">
        <v>75</v>
      </c>
      <c r="AY187" s="11" t="s">
        <v>108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1" t="s">
        <v>80</v>
      </c>
      <c r="BK187" s="190">
        <f>ROUND(I187*H187,2)</f>
        <v>0</v>
      </c>
      <c r="BL187" s="11" t="s">
        <v>107</v>
      </c>
      <c r="BM187" s="189" t="s">
        <v>292</v>
      </c>
    </row>
    <row r="188" s="2" customFormat="1">
      <c r="A188" s="32"/>
      <c r="B188" s="33"/>
      <c r="C188" s="34"/>
      <c r="D188" s="191" t="s">
        <v>110</v>
      </c>
      <c r="E188" s="34"/>
      <c r="F188" s="192" t="s">
        <v>293</v>
      </c>
      <c r="G188" s="34"/>
      <c r="H188" s="34"/>
      <c r="I188" s="193"/>
      <c r="J188" s="34"/>
      <c r="K188" s="34"/>
      <c r="L188" s="38"/>
      <c r="M188" s="194"/>
      <c r="N188" s="195"/>
      <c r="O188" s="85"/>
      <c r="P188" s="85"/>
      <c r="Q188" s="85"/>
      <c r="R188" s="85"/>
      <c r="S188" s="85"/>
      <c r="T188" s="85"/>
      <c r="U188" s="86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110</v>
      </c>
      <c r="AU188" s="11" t="s">
        <v>75</v>
      </c>
    </row>
    <row r="189" s="2" customFormat="1" ht="24.15" customHeight="1">
      <c r="A189" s="32"/>
      <c r="B189" s="33"/>
      <c r="C189" s="177" t="s">
        <v>294</v>
      </c>
      <c r="D189" s="177" t="s">
        <v>103</v>
      </c>
      <c r="E189" s="178" t="s">
        <v>295</v>
      </c>
      <c r="F189" s="179" t="s">
        <v>296</v>
      </c>
      <c r="G189" s="180" t="s">
        <v>106</v>
      </c>
      <c r="H189" s="181">
        <v>1</v>
      </c>
      <c r="I189" s="182"/>
      <c r="J189" s="183">
        <f>ROUND(I189*H189,2)</f>
        <v>0</v>
      </c>
      <c r="K189" s="184"/>
      <c r="L189" s="38"/>
      <c r="M189" s="185" t="s">
        <v>1</v>
      </c>
      <c r="N189" s="186" t="s">
        <v>40</v>
      </c>
      <c r="O189" s="85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7">
        <f>S189*H189</f>
        <v>0</v>
      </c>
      <c r="U189" s="188" t="s">
        <v>1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9" t="s">
        <v>107</v>
      </c>
      <c r="AT189" s="189" t="s">
        <v>103</v>
      </c>
      <c r="AU189" s="189" t="s">
        <v>75</v>
      </c>
      <c r="AY189" s="11" t="s">
        <v>108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1" t="s">
        <v>80</v>
      </c>
      <c r="BK189" s="190">
        <f>ROUND(I189*H189,2)</f>
        <v>0</v>
      </c>
      <c r="BL189" s="11" t="s">
        <v>107</v>
      </c>
      <c r="BM189" s="189" t="s">
        <v>297</v>
      </c>
    </row>
    <row r="190" s="2" customFormat="1">
      <c r="A190" s="32"/>
      <c r="B190" s="33"/>
      <c r="C190" s="34"/>
      <c r="D190" s="191" t="s">
        <v>110</v>
      </c>
      <c r="E190" s="34"/>
      <c r="F190" s="192" t="s">
        <v>298</v>
      </c>
      <c r="G190" s="34"/>
      <c r="H190" s="34"/>
      <c r="I190" s="193"/>
      <c r="J190" s="34"/>
      <c r="K190" s="34"/>
      <c r="L190" s="38"/>
      <c r="M190" s="194"/>
      <c r="N190" s="195"/>
      <c r="O190" s="85"/>
      <c r="P190" s="85"/>
      <c r="Q190" s="85"/>
      <c r="R190" s="85"/>
      <c r="S190" s="85"/>
      <c r="T190" s="85"/>
      <c r="U190" s="86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1" t="s">
        <v>110</v>
      </c>
      <c r="AU190" s="11" t="s">
        <v>75</v>
      </c>
    </row>
    <row r="191" s="2" customFormat="1" ht="24.15" customHeight="1">
      <c r="A191" s="32"/>
      <c r="B191" s="33"/>
      <c r="C191" s="177" t="s">
        <v>299</v>
      </c>
      <c r="D191" s="177" t="s">
        <v>103</v>
      </c>
      <c r="E191" s="178" t="s">
        <v>300</v>
      </c>
      <c r="F191" s="179" t="s">
        <v>301</v>
      </c>
      <c r="G191" s="180" t="s">
        <v>106</v>
      </c>
      <c r="H191" s="181">
        <v>1</v>
      </c>
      <c r="I191" s="182"/>
      <c r="J191" s="183">
        <f>ROUND(I191*H191,2)</f>
        <v>0</v>
      </c>
      <c r="K191" s="184"/>
      <c r="L191" s="38"/>
      <c r="M191" s="185" t="s">
        <v>1</v>
      </c>
      <c r="N191" s="186" t="s">
        <v>40</v>
      </c>
      <c r="O191" s="85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7">
        <f>S191*H191</f>
        <v>0</v>
      </c>
      <c r="U191" s="188" t="s">
        <v>1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9" t="s">
        <v>107</v>
      </c>
      <c r="AT191" s="189" t="s">
        <v>103</v>
      </c>
      <c r="AU191" s="189" t="s">
        <v>75</v>
      </c>
      <c r="AY191" s="11" t="s">
        <v>108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1" t="s">
        <v>80</v>
      </c>
      <c r="BK191" s="190">
        <f>ROUND(I191*H191,2)</f>
        <v>0</v>
      </c>
      <c r="BL191" s="11" t="s">
        <v>107</v>
      </c>
      <c r="BM191" s="189" t="s">
        <v>302</v>
      </c>
    </row>
    <row r="192" s="2" customFormat="1">
      <c r="A192" s="32"/>
      <c r="B192" s="33"/>
      <c r="C192" s="34"/>
      <c r="D192" s="191" t="s">
        <v>110</v>
      </c>
      <c r="E192" s="34"/>
      <c r="F192" s="192" t="s">
        <v>303</v>
      </c>
      <c r="G192" s="34"/>
      <c r="H192" s="34"/>
      <c r="I192" s="193"/>
      <c r="J192" s="34"/>
      <c r="K192" s="34"/>
      <c r="L192" s="38"/>
      <c r="M192" s="194"/>
      <c r="N192" s="195"/>
      <c r="O192" s="85"/>
      <c r="P192" s="85"/>
      <c r="Q192" s="85"/>
      <c r="R192" s="85"/>
      <c r="S192" s="85"/>
      <c r="T192" s="85"/>
      <c r="U192" s="86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110</v>
      </c>
      <c r="AU192" s="11" t="s">
        <v>75</v>
      </c>
    </row>
    <row r="193" s="2" customFormat="1" ht="16.5" customHeight="1">
      <c r="A193" s="32"/>
      <c r="B193" s="33"/>
      <c r="C193" s="177" t="s">
        <v>304</v>
      </c>
      <c r="D193" s="177" t="s">
        <v>103</v>
      </c>
      <c r="E193" s="178" t="s">
        <v>305</v>
      </c>
      <c r="F193" s="179" t="s">
        <v>306</v>
      </c>
      <c r="G193" s="180" t="s">
        <v>106</v>
      </c>
      <c r="H193" s="181">
        <v>21</v>
      </c>
      <c r="I193" s="182"/>
      <c r="J193" s="183">
        <f>ROUND(I193*H193,2)</f>
        <v>0</v>
      </c>
      <c r="K193" s="184"/>
      <c r="L193" s="38"/>
      <c r="M193" s="185" t="s">
        <v>1</v>
      </c>
      <c r="N193" s="186" t="s">
        <v>40</v>
      </c>
      <c r="O193" s="85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7">
        <f>S193*H193</f>
        <v>0</v>
      </c>
      <c r="U193" s="188" t="s">
        <v>1</v>
      </c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9" t="s">
        <v>107</v>
      </c>
      <c r="AT193" s="189" t="s">
        <v>103</v>
      </c>
      <c r="AU193" s="189" t="s">
        <v>75</v>
      </c>
      <c r="AY193" s="11" t="s">
        <v>108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1" t="s">
        <v>80</v>
      </c>
      <c r="BK193" s="190">
        <f>ROUND(I193*H193,2)</f>
        <v>0</v>
      </c>
      <c r="BL193" s="11" t="s">
        <v>107</v>
      </c>
      <c r="BM193" s="189" t="s">
        <v>307</v>
      </c>
    </row>
    <row r="194" s="2" customFormat="1">
      <c r="A194" s="32"/>
      <c r="B194" s="33"/>
      <c r="C194" s="34"/>
      <c r="D194" s="191" t="s">
        <v>110</v>
      </c>
      <c r="E194" s="34"/>
      <c r="F194" s="192" t="s">
        <v>308</v>
      </c>
      <c r="G194" s="34"/>
      <c r="H194" s="34"/>
      <c r="I194" s="193"/>
      <c r="J194" s="34"/>
      <c r="K194" s="34"/>
      <c r="L194" s="38"/>
      <c r="M194" s="194"/>
      <c r="N194" s="195"/>
      <c r="O194" s="85"/>
      <c r="P194" s="85"/>
      <c r="Q194" s="85"/>
      <c r="R194" s="85"/>
      <c r="S194" s="85"/>
      <c r="T194" s="85"/>
      <c r="U194" s="86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110</v>
      </c>
      <c r="AU194" s="11" t="s">
        <v>75</v>
      </c>
    </row>
    <row r="195" s="2" customFormat="1" ht="24.15" customHeight="1">
      <c r="A195" s="32"/>
      <c r="B195" s="33"/>
      <c r="C195" s="177" t="s">
        <v>309</v>
      </c>
      <c r="D195" s="177" t="s">
        <v>103</v>
      </c>
      <c r="E195" s="178" t="s">
        <v>310</v>
      </c>
      <c r="F195" s="179" t="s">
        <v>311</v>
      </c>
      <c r="G195" s="180" t="s">
        <v>106</v>
      </c>
      <c r="H195" s="181">
        <v>1</v>
      </c>
      <c r="I195" s="182"/>
      <c r="J195" s="183">
        <f>ROUND(I195*H195,2)</f>
        <v>0</v>
      </c>
      <c r="K195" s="184"/>
      <c r="L195" s="38"/>
      <c r="M195" s="185" t="s">
        <v>1</v>
      </c>
      <c r="N195" s="186" t="s">
        <v>40</v>
      </c>
      <c r="O195" s="85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7">
        <f>S195*H195</f>
        <v>0</v>
      </c>
      <c r="U195" s="188" t="s">
        <v>1</v>
      </c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9" t="s">
        <v>107</v>
      </c>
      <c r="AT195" s="189" t="s">
        <v>103</v>
      </c>
      <c r="AU195" s="189" t="s">
        <v>75</v>
      </c>
      <c r="AY195" s="11" t="s">
        <v>108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1" t="s">
        <v>80</v>
      </c>
      <c r="BK195" s="190">
        <f>ROUND(I195*H195,2)</f>
        <v>0</v>
      </c>
      <c r="BL195" s="11" t="s">
        <v>107</v>
      </c>
      <c r="BM195" s="189" t="s">
        <v>312</v>
      </c>
    </row>
    <row r="196" s="2" customFormat="1">
      <c r="A196" s="32"/>
      <c r="B196" s="33"/>
      <c r="C196" s="34"/>
      <c r="D196" s="191" t="s">
        <v>110</v>
      </c>
      <c r="E196" s="34"/>
      <c r="F196" s="192" t="s">
        <v>313</v>
      </c>
      <c r="G196" s="34"/>
      <c r="H196" s="34"/>
      <c r="I196" s="193"/>
      <c r="J196" s="34"/>
      <c r="K196" s="34"/>
      <c r="L196" s="38"/>
      <c r="M196" s="194"/>
      <c r="N196" s="195"/>
      <c r="O196" s="85"/>
      <c r="P196" s="85"/>
      <c r="Q196" s="85"/>
      <c r="R196" s="85"/>
      <c r="S196" s="85"/>
      <c r="T196" s="85"/>
      <c r="U196" s="86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1" t="s">
        <v>110</v>
      </c>
      <c r="AU196" s="11" t="s">
        <v>75</v>
      </c>
    </row>
    <row r="197" s="2" customFormat="1" ht="24.15" customHeight="1">
      <c r="A197" s="32"/>
      <c r="B197" s="33"/>
      <c r="C197" s="177" t="s">
        <v>314</v>
      </c>
      <c r="D197" s="177" t="s">
        <v>103</v>
      </c>
      <c r="E197" s="178" t="s">
        <v>315</v>
      </c>
      <c r="F197" s="179" t="s">
        <v>316</v>
      </c>
      <c r="G197" s="180" t="s">
        <v>106</v>
      </c>
      <c r="H197" s="181">
        <v>1</v>
      </c>
      <c r="I197" s="182"/>
      <c r="J197" s="183">
        <f>ROUND(I197*H197,2)</f>
        <v>0</v>
      </c>
      <c r="K197" s="184"/>
      <c r="L197" s="38"/>
      <c r="M197" s="185" t="s">
        <v>1</v>
      </c>
      <c r="N197" s="186" t="s">
        <v>40</v>
      </c>
      <c r="O197" s="85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7">
        <f>S197*H197</f>
        <v>0</v>
      </c>
      <c r="U197" s="188" t="s">
        <v>1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9" t="s">
        <v>107</v>
      </c>
      <c r="AT197" s="189" t="s">
        <v>103</v>
      </c>
      <c r="AU197" s="189" t="s">
        <v>75</v>
      </c>
      <c r="AY197" s="11" t="s">
        <v>108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1" t="s">
        <v>80</v>
      </c>
      <c r="BK197" s="190">
        <f>ROUND(I197*H197,2)</f>
        <v>0</v>
      </c>
      <c r="BL197" s="11" t="s">
        <v>107</v>
      </c>
      <c r="BM197" s="189" t="s">
        <v>317</v>
      </c>
    </row>
    <row r="198" s="2" customFormat="1">
      <c r="A198" s="32"/>
      <c r="B198" s="33"/>
      <c r="C198" s="34"/>
      <c r="D198" s="191" t="s">
        <v>110</v>
      </c>
      <c r="E198" s="34"/>
      <c r="F198" s="192" t="s">
        <v>318</v>
      </c>
      <c r="G198" s="34"/>
      <c r="H198" s="34"/>
      <c r="I198" s="193"/>
      <c r="J198" s="34"/>
      <c r="K198" s="34"/>
      <c r="L198" s="38"/>
      <c r="M198" s="194"/>
      <c r="N198" s="195"/>
      <c r="O198" s="85"/>
      <c r="P198" s="85"/>
      <c r="Q198" s="85"/>
      <c r="R198" s="85"/>
      <c r="S198" s="85"/>
      <c r="T198" s="85"/>
      <c r="U198" s="86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1" t="s">
        <v>110</v>
      </c>
      <c r="AU198" s="11" t="s">
        <v>75</v>
      </c>
    </row>
    <row r="199" s="2" customFormat="1" ht="24.15" customHeight="1">
      <c r="A199" s="32"/>
      <c r="B199" s="33"/>
      <c r="C199" s="177" t="s">
        <v>319</v>
      </c>
      <c r="D199" s="177" t="s">
        <v>103</v>
      </c>
      <c r="E199" s="178" t="s">
        <v>320</v>
      </c>
      <c r="F199" s="179" t="s">
        <v>321</v>
      </c>
      <c r="G199" s="180" t="s">
        <v>106</v>
      </c>
      <c r="H199" s="181">
        <v>1</v>
      </c>
      <c r="I199" s="182"/>
      <c r="J199" s="183">
        <f>ROUND(I199*H199,2)</f>
        <v>0</v>
      </c>
      <c r="K199" s="184"/>
      <c r="L199" s="38"/>
      <c r="M199" s="185" t="s">
        <v>1</v>
      </c>
      <c r="N199" s="186" t="s">
        <v>40</v>
      </c>
      <c r="O199" s="85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7">
        <f>S199*H199</f>
        <v>0</v>
      </c>
      <c r="U199" s="188" t="s">
        <v>1</v>
      </c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9" t="s">
        <v>107</v>
      </c>
      <c r="AT199" s="189" t="s">
        <v>103</v>
      </c>
      <c r="AU199" s="189" t="s">
        <v>75</v>
      </c>
      <c r="AY199" s="11" t="s">
        <v>108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1" t="s">
        <v>80</v>
      </c>
      <c r="BK199" s="190">
        <f>ROUND(I199*H199,2)</f>
        <v>0</v>
      </c>
      <c r="BL199" s="11" t="s">
        <v>107</v>
      </c>
      <c r="BM199" s="189" t="s">
        <v>322</v>
      </c>
    </row>
    <row r="200" s="2" customFormat="1">
      <c r="A200" s="32"/>
      <c r="B200" s="33"/>
      <c r="C200" s="34"/>
      <c r="D200" s="191" t="s">
        <v>110</v>
      </c>
      <c r="E200" s="34"/>
      <c r="F200" s="192" t="s">
        <v>323</v>
      </c>
      <c r="G200" s="34"/>
      <c r="H200" s="34"/>
      <c r="I200" s="193"/>
      <c r="J200" s="34"/>
      <c r="K200" s="34"/>
      <c r="L200" s="38"/>
      <c r="M200" s="194"/>
      <c r="N200" s="195"/>
      <c r="O200" s="85"/>
      <c r="P200" s="85"/>
      <c r="Q200" s="85"/>
      <c r="R200" s="85"/>
      <c r="S200" s="85"/>
      <c r="T200" s="85"/>
      <c r="U200" s="86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110</v>
      </c>
      <c r="AU200" s="11" t="s">
        <v>75</v>
      </c>
    </row>
    <row r="201" s="2" customFormat="1" ht="16.5" customHeight="1">
      <c r="A201" s="32"/>
      <c r="B201" s="33"/>
      <c r="C201" s="177" t="s">
        <v>324</v>
      </c>
      <c r="D201" s="177" t="s">
        <v>103</v>
      </c>
      <c r="E201" s="178" t="s">
        <v>325</v>
      </c>
      <c r="F201" s="179" t="s">
        <v>326</v>
      </c>
      <c r="G201" s="180" t="s">
        <v>106</v>
      </c>
      <c r="H201" s="181">
        <v>1</v>
      </c>
      <c r="I201" s="182"/>
      <c r="J201" s="183">
        <f>ROUND(I201*H201,2)</f>
        <v>0</v>
      </c>
      <c r="K201" s="184"/>
      <c r="L201" s="38"/>
      <c r="M201" s="185" t="s">
        <v>1</v>
      </c>
      <c r="N201" s="186" t="s">
        <v>40</v>
      </c>
      <c r="O201" s="85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7">
        <f>S201*H201</f>
        <v>0</v>
      </c>
      <c r="U201" s="188" t="s">
        <v>1</v>
      </c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9" t="s">
        <v>107</v>
      </c>
      <c r="AT201" s="189" t="s">
        <v>103</v>
      </c>
      <c r="AU201" s="189" t="s">
        <v>75</v>
      </c>
      <c r="AY201" s="11" t="s">
        <v>108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1" t="s">
        <v>80</v>
      </c>
      <c r="BK201" s="190">
        <f>ROUND(I201*H201,2)</f>
        <v>0</v>
      </c>
      <c r="BL201" s="11" t="s">
        <v>107</v>
      </c>
      <c r="BM201" s="189" t="s">
        <v>327</v>
      </c>
    </row>
    <row r="202" s="2" customFormat="1">
      <c r="A202" s="32"/>
      <c r="B202" s="33"/>
      <c r="C202" s="34"/>
      <c r="D202" s="191" t="s">
        <v>110</v>
      </c>
      <c r="E202" s="34"/>
      <c r="F202" s="192" t="s">
        <v>328</v>
      </c>
      <c r="G202" s="34"/>
      <c r="H202" s="34"/>
      <c r="I202" s="193"/>
      <c r="J202" s="34"/>
      <c r="K202" s="34"/>
      <c r="L202" s="38"/>
      <c r="M202" s="194"/>
      <c r="N202" s="195"/>
      <c r="O202" s="85"/>
      <c r="P202" s="85"/>
      <c r="Q202" s="85"/>
      <c r="R202" s="85"/>
      <c r="S202" s="85"/>
      <c r="T202" s="85"/>
      <c r="U202" s="86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1" t="s">
        <v>110</v>
      </c>
      <c r="AU202" s="11" t="s">
        <v>75</v>
      </c>
    </row>
    <row r="203" s="2" customFormat="1" ht="24.15" customHeight="1">
      <c r="A203" s="32"/>
      <c r="B203" s="33"/>
      <c r="C203" s="177" t="s">
        <v>329</v>
      </c>
      <c r="D203" s="177" t="s">
        <v>103</v>
      </c>
      <c r="E203" s="178" t="s">
        <v>330</v>
      </c>
      <c r="F203" s="179" t="s">
        <v>331</v>
      </c>
      <c r="G203" s="180" t="s">
        <v>106</v>
      </c>
      <c r="H203" s="181">
        <v>1</v>
      </c>
      <c r="I203" s="182"/>
      <c r="J203" s="183">
        <f>ROUND(I203*H203,2)</f>
        <v>0</v>
      </c>
      <c r="K203" s="184"/>
      <c r="L203" s="38"/>
      <c r="M203" s="185" t="s">
        <v>1</v>
      </c>
      <c r="N203" s="186" t="s">
        <v>40</v>
      </c>
      <c r="O203" s="85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7">
        <f>S203*H203</f>
        <v>0</v>
      </c>
      <c r="U203" s="188" t="s">
        <v>1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9" t="s">
        <v>107</v>
      </c>
      <c r="AT203" s="189" t="s">
        <v>103</v>
      </c>
      <c r="AU203" s="189" t="s">
        <v>75</v>
      </c>
      <c r="AY203" s="11" t="s">
        <v>108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1" t="s">
        <v>80</v>
      </c>
      <c r="BK203" s="190">
        <f>ROUND(I203*H203,2)</f>
        <v>0</v>
      </c>
      <c r="BL203" s="11" t="s">
        <v>107</v>
      </c>
      <c r="BM203" s="189" t="s">
        <v>332</v>
      </c>
    </row>
    <row r="204" s="2" customFormat="1">
      <c r="A204" s="32"/>
      <c r="B204" s="33"/>
      <c r="C204" s="34"/>
      <c r="D204" s="191" t="s">
        <v>110</v>
      </c>
      <c r="E204" s="34"/>
      <c r="F204" s="192" t="s">
        <v>333</v>
      </c>
      <c r="G204" s="34"/>
      <c r="H204" s="34"/>
      <c r="I204" s="193"/>
      <c r="J204" s="34"/>
      <c r="K204" s="34"/>
      <c r="L204" s="38"/>
      <c r="M204" s="194"/>
      <c r="N204" s="195"/>
      <c r="O204" s="85"/>
      <c r="P204" s="85"/>
      <c r="Q204" s="85"/>
      <c r="R204" s="85"/>
      <c r="S204" s="85"/>
      <c r="T204" s="85"/>
      <c r="U204" s="86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1" t="s">
        <v>110</v>
      </c>
      <c r="AU204" s="11" t="s">
        <v>75</v>
      </c>
    </row>
    <row r="205" s="2" customFormat="1" ht="24.15" customHeight="1">
      <c r="A205" s="32"/>
      <c r="B205" s="33"/>
      <c r="C205" s="177" t="s">
        <v>334</v>
      </c>
      <c r="D205" s="177" t="s">
        <v>103</v>
      </c>
      <c r="E205" s="178" t="s">
        <v>335</v>
      </c>
      <c r="F205" s="179" t="s">
        <v>336</v>
      </c>
      <c r="G205" s="180" t="s">
        <v>106</v>
      </c>
      <c r="H205" s="181">
        <v>1</v>
      </c>
      <c r="I205" s="182"/>
      <c r="J205" s="183">
        <f>ROUND(I205*H205,2)</f>
        <v>0</v>
      </c>
      <c r="K205" s="184"/>
      <c r="L205" s="38"/>
      <c r="M205" s="185" t="s">
        <v>1</v>
      </c>
      <c r="N205" s="186" t="s">
        <v>40</v>
      </c>
      <c r="O205" s="85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7">
        <f>S205*H205</f>
        <v>0</v>
      </c>
      <c r="U205" s="188" t="s">
        <v>1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9" t="s">
        <v>107</v>
      </c>
      <c r="AT205" s="189" t="s">
        <v>103</v>
      </c>
      <c r="AU205" s="189" t="s">
        <v>75</v>
      </c>
      <c r="AY205" s="11" t="s">
        <v>108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1" t="s">
        <v>80</v>
      </c>
      <c r="BK205" s="190">
        <f>ROUND(I205*H205,2)</f>
        <v>0</v>
      </c>
      <c r="BL205" s="11" t="s">
        <v>107</v>
      </c>
      <c r="BM205" s="189" t="s">
        <v>337</v>
      </c>
    </row>
    <row r="206" s="2" customFormat="1">
      <c r="A206" s="32"/>
      <c r="B206" s="33"/>
      <c r="C206" s="34"/>
      <c r="D206" s="191" t="s">
        <v>110</v>
      </c>
      <c r="E206" s="34"/>
      <c r="F206" s="192" t="s">
        <v>338</v>
      </c>
      <c r="G206" s="34"/>
      <c r="H206" s="34"/>
      <c r="I206" s="193"/>
      <c r="J206" s="34"/>
      <c r="K206" s="34"/>
      <c r="L206" s="38"/>
      <c r="M206" s="194"/>
      <c r="N206" s="195"/>
      <c r="O206" s="85"/>
      <c r="P206" s="85"/>
      <c r="Q206" s="85"/>
      <c r="R206" s="85"/>
      <c r="S206" s="85"/>
      <c r="T206" s="85"/>
      <c r="U206" s="86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1" t="s">
        <v>110</v>
      </c>
      <c r="AU206" s="11" t="s">
        <v>75</v>
      </c>
    </row>
    <row r="207" s="2" customFormat="1" ht="16.5" customHeight="1">
      <c r="A207" s="32"/>
      <c r="B207" s="33"/>
      <c r="C207" s="177" t="s">
        <v>339</v>
      </c>
      <c r="D207" s="177" t="s">
        <v>103</v>
      </c>
      <c r="E207" s="178" t="s">
        <v>340</v>
      </c>
      <c r="F207" s="179" t="s">
        <v>341</v>
      </c>
      <c r="G207" s="180" t="s">
        <v>106</v>
      </c>
      <c r="H207" s="181">
        <v>1</v>
      </c>
      <c r="I207" s="182"/>
      <c r="J207" s="183">
        <f>ROUND(I207*H207,2)</f>
        <v>0</v>
      </c>
      <c r="K207" s="184"/>
      <c r="L207" s="38"/>
      <c r="M207" s="185" t="s">
        <v>1</v>
      </c>
      <c r="N207" s="186" t="s">
        <v>40</v>
      </c>
      <c r="O207" s="85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7">
        <f>S207*H207</f>
        <v>0</v>
      </c>
      <c r="U207" s="188" t="s">
        <v>1</v>
      </c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9" t="s">
        <v>107</v>
      </c>
      <c r="AT207" s="189" t="s">
        <v>103</v>
      </c>
      <c r="AU207" s="189" t="s">
        <v>75</v>
      </c>
      <c r="AY207" s="11" t="s">
        <v>108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1" t="s">
        <v>80</v>
      </c>
      <c r="BK207" s="190">
        <f>ROUND(I207*H207,2)</f>
        <v>0</v>
      </c>
      <c r="BL207" s="11" t="s">
        <v>107</v>
      </c>
      <c r="BM207" s="189" t="s">
        <v>342</v>
      </c>
    </row>
    <row r="208" s="2" customFormat="1">
      <c r="A208" s="32"/>
      <c r="B208" s="33"/>
      <c r="C208" s="34"/>
      <c r="D208" s="191" t="s">
        <v>110</v>
      </c>
      <c r="E208" s="34"/>
      <c r="F208" s="192" t="s">
        <v>343</v>
      </c>
      <c r="G208" s="34"/>
      <c r="H208" s="34"/>
      <c r="I208" s="193"/>
      <c r="J208" s="34"/>
      <c r="K208" s="34"/>
      <c r="L208" s="38"/>
      <c r="M208" s="194"/>
      <c r="N208" s="195"/>
      <c r="O208" s="85"/>
      <c r="P208" s="85"/>
      <c r="Q208" s="85"/>
      <c r="R208" s="85"/>
      <c r="S208" s="85"/>
      <c r="T208" s="85"/>
      <c r="U208" s="86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1" t="s">
        <v>110</v>
      </c>
      <c r="AU208" s="11" t="s">
        <v>75</v>
      </c>
    </row>
    <row r="209" s="2" customFormat="1" ht="16.5" customHeight="1">
      <c r="A209" s="32"/>
      <c r="B209" s="33"/>
      <c r="C209" s="177" t="s">
        <v>344</v>
      </c>
      <c r="D209" s="177" t="s">
        <v>103</v>
      </c>
      <c r="E209" s="178" t="s">
        <v>345</v>
      </c>
      <c r="F209" s="179" t="s">
        <v>346</v>
      </c>
      <c r="G209" s="180" t="s">
        <v>106</v>
      </c>
      <c r="H209" s="181">
        <v>1</v>
      </c>
      <c r="I209" s="182"/>
      <c r="J209" s="183">
        <f>ROUND(I209*H209,2)</f>
        <v>0</v>
      </c>
      <c r="K209" s="184"/>
      <c r="L209" s="38"/>
      <c r="M209" s="185" t="s">
        <v>1</v>
      </c>
      <c r="N209" s="186" t="s">
        <v>40</v>
      </c>
      <c r="O209" s="85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7">
        <f>S209*H209</f>
        <v>0</v>
      </c>
      <c r="U209" s="188" t="s">
        <v>1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9" t="s">
        <v>107</v>
      </c>
      <c r="AT209" s="189" t="s">
        <v>103</v>
      </c>
      <c r="AU209" s="189" t="s">
        <v>75</v>
      </c>
      <c r="AY209" s="11" t="s">
        <v>108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1" t="s">
        <v>80</v>
      </c>
      <c r="BK209" s="190">
        <f>ROUND(I209*H209,2)</f>
        <v>0</v>
      </c>
      <c r="BL209" s="11" t="s">
        <v>107</v>
      </c>
      <c r="BM209" s="189" t="s">
        <v>347</v>
      </c>
    </row>
    <row r="210" s="2" customFormat="1">
      <c r="A210" s="32"/>
      <c r="B210" s="33"/>
      <c r="C210" s="34"/>
      <c r="D210" s="191" t="s">
        <v>110</v>
      </c>
      <c r="E210" s="34"/>
      <c r="F210" s="192" t="s">
        <v>348</v>
      </c>
      <c r="G210" s="34"/>
      <c r="H210" s="34"/>
      <c r="I210" s="193"/>
      <c r="J210" s="34"/>
      <c r="K210" s="34"/>
      <c r="L210" s="38"/>
      <c r="M210" s="194"/>
      <c r="N210" s="195"/>
      <c r="O210" s="85"/>
      <c r="P210" s="85"/>
      <c r="Q210" s="85"/>
      <c r="R210" s="85"/>
      <c r="S210" s="85"/>
      <c r="T210" s="85"/>
      <c r="U210" s="86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1" t="s">
        <v>110</v>
      </c>
      <c r="AU210" s="11" t="s">
        <v>75</v>
      </c>
    </row>
    <row r="211" s="2" customFormat="1" ht="24.15" customHeight="1">
      <c r="A211" s="32"/>
      <c r="B211" s="33"/>
      <c r="C211" s="177" t="s">
        <v>349</v>
      </c>
      <c r="D211" s="177" t="s">
        <v>103</v>
      </c>
      <c r="E211" s="178" t="s">
        <v>350</v>
      </c>
      <c r="F211" s="179" t="s">
        <v>351</v>
      </c>
      <c r="G211" s="180" t="s">
        <v>106</v>
      </c>
      <c r="H211" s="181">
        <v>1</v>
      </c>
      <c r="I211" s="182"/>
      <c r="J211" s="183">
        <f>ROUND(I211*H211,2)</f>
        <v>0</v>
      </c>
      <c r="K211" s="184"/>
      <c r="L211" s="38"/>
      <c r="M211" s="185" t="s">
        <v>1</v>
      </c>
      <c r="N211" s="186" t="s">
        <v>40</v>
      </c>
      <c r="O211" s="85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7">
        <f>S211*H211</f>
        <v>0</v>
      </c>
      <c r="U211" s="188" t="s">
        <v>1</v>
      </c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9" t="s">
        <v>107</v>
      </c>
      <c r="AT211" s="189" t="s">
        <v>103</v>
      </c>
      <c r="AU211" s="189" t="s">
        <v>75</v>
      </c>
      <c r="AY211" s="11" t="s">
        <v>108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1" t="s">
        <v>80</v>
      </c>
      <c r="BK211" s="190">
        <f>ROUND(I211*H211,2)</f>
        <v>0</v>
      </c>
      <c r="BL211" s="11" t="s">
        <v>107</v>
      </c>
      <c r="BM211" s="189" t="s">
        <v>352</v>
      </c>
    </row>
    <row r="212" s="2" customFormat="1">
      <c r="A212" s="32"/>
      <c r="B212" s="33"/>
      <c r="C212" s="34"/>
      <c r="D212" s="191" t="s">
        <v>110</v>
      </c>
      <c r="E212" s="34"/>
      <c r="F212" s="192" t="s">
        <v>353</v>
      </c>
      <c r="G212" s="34"/>
      <c r="H212" s="34"/>
      <c r="I212" s="193"/>
      <c r="J212" s="34"/>
      <c r="K212" s="34"/>
      <c r="L212" s="38"/>
      <c r="M212" s="194"/>
      <c r="N212" s="195"/>
      <c r="O212" s="85"/>
      <c r="P212" s="85"/>
      <c r="Q212" s="85"/>
      <c r="R212" s="85"/>
      <c r="S212" s="85"/>
      <c r="T212" s="85"/>
      <c r="U212" s="86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1" t="s">
        <v>110</v>
      </c>
      <c r="AU212" s="11" t="s">
        <v>75</v>
      </c>
    </row>
    <row r="213" s="2" customFormat="1" ht="16.5" customHeight="1">
      <c r="A213" s="32"/>
      <c r="B213" s="33"/>
      <c r="C213" s="177" t="s">
        <v>354</v>
      </c>
      <c r="D213" s="177" t="s">
        <v>103</v>
      </c>
      <c r="E213" s="178" t="s">
        <v>355</v>
      </c>
      <c r="F213" s="179" t="s">
        <v>356</v>
      </c>
      <c r="G213" s="180" t="s">
        <v>106</v>
      </c>
      <c r="H213" s="181">
        <v>1</v>
      </c>
      <c r="I213" s="182"/>
      <c r="J213" s="183">
        <f>ROUND(I213*H213,2)</f>
        <v>0</v>
      </c>
      <c r="K213" s="184"/>
      <c r="L213" s="38"/>
      <c r="M213" s="185" t="s">
        <v>1</v>
      </c>
      <c r="N213" s="186" t="s">
        <v>40</v>
      </c>
      <c r="O213" s="85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7">
        <f>S213*H213</f>
        <v>0</v>
      </c>
      <c r="U213" s="188" t="s">
        <v>1</v>
      </c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9" t="s">
        <v>107</v>
      </c>
      <c r="AT213" s="189" t="s">
        <v>103</v>
      </c>
      <c r="AU213" s="189" t="s">
        <v>75</v>
      </c>
      <c r="AY213" s="11" t="s">
        <v>108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1" t="s">
        <v>80</v>
      </c>
      <c r="BK213" s="190">
        <f>ROUND(I213*H213,2)</f>
        <v>0</v>
      </c>
      <c r="BL213" s="11" t="s">
        <v>107</v>
      </c>
      <c r="BM213" s="189" t="s">
        <v>357</v>
      </c>
    </row>
    <row r="214" s="2" customFormat="1">
      <c r="A214" s="32"/>
      <c r="B214" s="33"/>
      <c r="C214" s="34"/>
      <c r="D214" s="191" t="s">
        <v>110</v>
      </c>
      <c r="E214" s="34"/>
      <c r="F214" s="192" t="s">
        <v>358</v>
      </c>
      <c r="G214" s="34"/>
      <c r="H214" s="34"/>
      <c r="I214" s="193"/>
      <c r="J214" s="34"/>
      <c r="K214" s="34"/>
      <c r="L214" s="38"/>
      <c r="M214" s="194"/>
      <c r="N214" s="195"/>
      <c r="O214" s="85"/>
      <c r="P214" s="85"/>
      <c r="Q214" s="85"/>
      <c r="R214" s="85"/>
      <c r="S214" s="85"/>
      <c r="T214" s="85"/>
      <c r="U214" s="86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1" t="s">
        <v>110</v>
      </c>
      <c r="AU214" s="11" t="s">
        <v>75</v>
      </c>
    </row>
    <row r="215" s="2" customFormat="1" ht="24.15" customHeight="1">
      <c r="A215" s="32"/>
      <c r="B215" s="33"/>
      <c r="C215" s="177" t="s">
        <v>359</v>
      </c>
      <c r="D215" s="177" t="s">
        <v>103</v>
      </c>
      <c r="E215" s="178" t="s">
        <v>360</v>
      </c>
      <c r="F215" s="179" t="s">
        <v>361</v>
      </c>
      <c r="G215" s="180" t="s">
        <v>106</v>
      </c>
      <c r="H215" s="181">
        <v>1</v>
      </c>
      <c r="I215" s="182"/>
      <c r="J215" s="183">
        <f>ROUND(I215*H215,2)</f>
        <v>0</v>
      </c>
      <c r="K215" s="184"/>
      <c r="L215" s="38"/>
      <c r="M215" s="185" t="s">
        <v>1</v>
      </c>
      <c r="N215" s="186" t="s">
        <v>40</v>
      </c>
      <c r="O215" s="85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7">
        <f>S215*H215</f>
        <v>0</v>
      </c>
      <c r="U215" s="188" t="s">
        <v>1</v>
      </c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9" t="s">
        <v>107</v>
      </c>
      <c r="AT215" s="189" t="s">
        <v>103</v>
      </c>
      <c r="AU215" s="189" t="s">
        <v>75</v>
      </c>
      <c r="AY215" s="11" t="s">
        <v>108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1" t="s">
        <v>80</v>
      </c>
      <c r="BK215" s="190">
        <f>ROUND(I215*H215,2)</f>
        <v>0</v>
      </c>
      <c r="BL215" s="11" t="s">
        <v>107</v>
      </c>
      <c r="BM215" s="189" t="s">
        <v>362</v>
      </c>
    </row>
    <row r="216" s="2" customFormat="1">
      <c r="A216" s="32"/>
      <c r="B216" s="33"/>
      <c r="C216" s="34"/>
      <c r="D216" s="191" t="s">
        <v>110</v>
      </c>
      <c r="E216" s="34"/>
      <c r="F216" s="192" t="s">
        <v>363</v>
      </c>
      <c r="G216" s="34"/>
      <c r="H216" s="34"/>
      <c r="I216" s="193"/>
      <c r="J216" s="34"/>
      <c r="K216" s="34"/>
      <c r="L216" s="38"/>
      <c r="M216" s="194"/>
      <c r="N216" s="195"/>
      <c r="O216" s="85"/>
      <c r="P216" s="85"/>
      <c r="Q216" s="85"/>
      <c r="R216" s="85"/>
      <c r="S216" s="85"/>
      <c r="T216" s="85"/>
      <c r="U216" s="86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1" t="s">
        <v>110</v>
      </c>
      <c r="AU216" s="11" t="s">
        <v>75</v>
      </c>
    </row>
    <row r="217" s="2" customFormat="1" ht="16.5" customHeight="1">
      <c r="A217" s="32"/>
      <c r="B217" s="33"/>
      <c r="C217" s="177" t="s">
        <v>364</v>
      </c>
      <c r="D217" s="177" t="s">
        <v>103</v>
      </c>
      <c r="E217" s="178" t="s">
        <v>365</v>
      </c>
      <c r="F217" s="179" t="s">
        <v>366</v>
      </c>
      <c r="G217" s="180" t="s">
        <v>106</v>
      </c>
      <c r="H217" s="181">
        <v>1</v>
      </c>
      <c r="I217" s="182"/>
      <c r="J217" s="183">
        <f>ROUND(I217*H217,2)</f>
        <v>0</v>
      </c>
      <c r="K217" s="184"/>
      <c r="L217" s="38"/>
      <c r="M217" s="185" t="s">
        <v>1</v>
      </c>
      <c r="N217" s="186" t="s">
        <v>40</v>
      </c>
      <c r="O217" s="85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7">
        <f>S217*H217</f>
        <v>0</v>
      </c>
      <c r="U217" s="188" t="s">
        <v>1</v>
      </c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9" t="s">
        <v>107</v>
      </c>
      <c r="AT217" s="189" t="s">
        <v>103</v>
      </c>
      <c r="AU217" s="189" t="s">
        <v>75</v>
      </c>
      <c r="AY217" s="11" t="s">
        <v>108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1" t="s">
        <v>80</v>
      </c>
      <c r="BK217" s="190">
        <f>ROUND(I217*H217,2)</f>
        <v>0</v>
      </c>
      <c r="BL217" s="11" t="s">
        <v>107</v>
      </c>
      <c r="BM217" s="189" t="s">
        <v>367</v>
      </c>
    </row>
    <row r="218" s="2" customFormat="1">
      <c r="A218" s="32"/>
      <c r="B218" s="33"/>
      <c r="C218" s="34"/>
      <c r="D218" s="191" t="s">
        <v>110</v>
      </c>
      <c r="E218" s="34"/>
      <c r="F218" s="192" t="s">
        <v>368</v>
      </c>
      <c r="G218" s="34"/>
      <c r="H218" s="34"/>
      <c r="I218" s="193"/>
      <c r="J218" s="34"/>
      <c r="K218" s="34"/>
      <c r="L218" s="38"/>
      <c r="M218" s="194"/>
      <c r="N218" s="195"/>
      <c r="O218" s="85"/>
      <c r="P218" s="85"/>
      <c r="Q218" s="85"/>
      <c r="R218" s="85"/>
      <c r="S218" s="85"/>
      <c r="T218" s="85"/>
      <c r="U218" s="86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1" t="s">
        <v>110</v>
      </c>
      <c r="AU218" s="11" t="s">
        <v>75</v>
      </c>
    </row>
    <row r="219" s="2" customFormat="1" ht="16.5" customHeight="1">
      <c r="A219" s="32"/>
      <c r="B219" s="33"/>
      <c r="C219" s="177" t="s">
        <v>369</v>
      </c>
      <c r="D219" s="177" t="s">
        <v>103</v>
      </c>
      <c r="E219" s="178" t="s">
        <v>370</v>
      </c>
      <c r="F219" s="179" t="s">
        <v>371</v>
      </c>
      <c r="G219" s="180" t="s">
        <v>106</v>
      </c>
      <c r="H219" s="181">
        <v>1</v>
      </c>
      <c r="I219" s="182"/>
      <c r="J219" s="183">
        <f>ROUND(I219*H219,2)</f>
        <v>0</v>
      </c>
      <c r="K219" s="184"/>
      <c r="L219" s="38"/>
      <c r="M219" s="185" t="s">
        <v>1</v>
      </c>
      <c r="N219" s="186" t="s">
        <v>40</v>
      </c>
      <c r="O219" s="85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7">
        <f>S219*H219</f>
        <v>0</v>
      </c>
      <c r="U219" s="188" t="s">
        <v>1</v>
      </c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89" t="s">
        <v>107</v>
      </c>
      <c r="AT219" s="189" t="s">
        <v>103</v>
      </c>
      <c r="AU219" s="189" t="s">
        <v>75</v>
      </c>
      <c r="AY219" s="11" t="s">
        <v>108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1" t="s">
        <v>80</v>
      </c>
      <c r="BK219" s="190">
        <f>ROUND(I219*H219,2)</f>
        <v>0</v>
      </c>
      <c r="BL219" s="11" t="s">
        <v>107</v>
      </c>
      <c r="BM219" s="189" t="s">
        <v>372</v>
      </c>
    </row>
    <row r="220" s="2" customFormat="1">
      <c r="A220" s="32"/>
      <c r="B220" s="33"/>
      <c r="C220" s="34"/>
      <c r="D220" s="191" t="s">
        <v>110</v>
      </c>
      <c r="E220" s="34"/>
      <c r="F220" s="192" t="s">
        <v>373</v>
      </c>
      <c r="G220" s="34"/>
      <c r="H220" s="34"/>
      <c r="I220" s="193"/>
      <c r="J220" s="34"/>
      <c r="K220" s="34"/>
      <c r="L220" s="38"/>
      <c r="M220" s="194"/>
      <c r="N220" s="195"/>
      <c r="O220" s="85"/>
      <c r="P220" s="85"/>
      <c r="Q220" s="85"/>
      <c r="R220" s="85"/>
      <c r="S220" s="85"/>
      <c r="T220" s="85"/>
      <c r="U220" s="86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1" t="s">
        <v>110</v>
      </c>
      <c r="AU220" s="11" t="s">
        <v>75</v>
      </c>
    </row>
    <row r="221" s="2" customFormat="1" ht="24.15" customHeight="1">
      <c r="A221" s="32"/>
      <c r="B221" s="33"/>
      <c r="C221" s="177" t="s">
        <v>374</v>
      </c>
      <c r="D221" s="177" t="s">
        <v>103</v>
      </c>
      <c r="E221" s="178" t="s">
        <v>375</v>
      </c>
      <c r="F221" s="179" t="s">
        <v>376</v>
      </c>
      <c r="G221" s="180" t="s">
        <v>106</v>
      </c>
      <c r="H221" s="181">
        <v>1</v>
      </c>
      <c r="I221" s="182"/>
      <c r="J221" s="183">
        <f>ROUND(I221*H221,2)</f>
        <v>0</v>
      </c>
      <c r="K221" s="184"/>
      <c r="L221" s="38"/>
      <c r="M221" s="185" t="s">
        <v>1</v>
      </c>
      <c r="N221" s="186" t="s">
        <v>40</v>
      </c>
      <c r="O221" s="85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7">
        <f>S221*H221</f>
        <v>0</v>
      </c>
      <c r="U221" s="188" t="s">
        <v>1</v>
      </c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89" t="s">
        <v>107</v>
      </c>
      <c r="AT221" s="189" t="s">
        <v>103</v>
      </c>
      <c r="AU221" s="189" t="s">
        <v>75</v>
      </c>
      <c r="AY221" s="11" t="s">
        <v>108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1" t="s">
        <v>80</v>
      </c>
      <c r="BK221" s="190">
        <f>ROUND(I221*H221,2)</f>
        <v>0</v>
      </c>
      <c r="BL221" s="11" t="s">
        <v>107</v>
      </c>
      <c r="BM221" s="189" t="s">
        <v>377</v>
      </c>
    </row>
    <row r="222" s="2" customFormat="1">
      <c r="A222" s="32"/>
      <c r="B222" s="33"/>
      <c r="C222" s="34"/>
      <c r="D222" s="191" t="s">
        <v>110</v>
      </c>
      <c r="E222" s="34"/>
      <c r="F222" s="192" t="s">
        <v>378</v>
      </c>
      <c r="G222" s="34"/>
      <c r="H222" s="34"/>
      <c r="I222" s="193"/>
      <c r="J222" s="34"/>
      <c r="K222" s="34"/>
      <c r="L222" s="38"/>
      <c r="M222" s="194"/>
      <c r="N222" s="195"/>
      <c r="O222" s="85"/>
      <c r="P222" s="85"/>
      <c r="Q222" s="85"/>
      <c r="R222" s="85"/>
      <c r="S222" s="85"/>
      <c r="T222" s="85"/>
      <c r="U222" s="86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1" t="s">
        <v>110</v>
      </c>
      <c r="AU222" s="11" t="s">
        <v>75</v>
      </c>
    </row>
    <row r="223" s="2" customFormat="1" ht="16.5" customHeight="1">
      <c r="A223" s="32"/>
      <c r="B223" s="33"/>
      <c r="C223" s="177" t="s">
        <v>379</v>
      </c>
      <c r="D223" s="177" t="s">
        <v>103</v>
      </c>
      <c r="E223" s="178" t="s">
        <v>380</v>
      </c>
      <c r="F223" s="179" t="s">
        <v>381</v>
      </c>
      <c r="G223" s="180" t="s">
        <v>106</v>
      </c>
      <c r="H223" s="181">
        <v>1</v>
      </c>
      <c r="I223" s="182"/>
      <c r="J223" s="183">
        <f>ROUND(I223*H223,2)</f>
        <v>0</v>
      </c>
      <c r="K223" s="184"/>
      <c r="L223" s="38"/>
      <c r="M223" s="185" t="s">
        <v>1</v>
      </c>
      <c r="N223" s="186" t="s">
        <v>40</v>
      </c>
      <c r="O223" s="85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7">
        <f>S223*H223</f>
        <v>0</v>
      </c>
      <c r="U223" s="188" t="s">
        <v>1</v>
      </c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9" t="s">
        <v>107</v>
      </c>
      <c r="AT223" s="189" t="s">
        <v>103</v>
      </c>
      <c r="AU223" s="189" t="s">
        <v>75</v>
      </c>
      <c r="AY223" s="11" t="s">
        <v>108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1" t="s">
        <v>80</v>
      </c>
      <c r="BK223" s="190">
        <f>ROUND(I223*H223,2)</f>
        <v>0</v>
      </c>
      <c r="BL223" s="11" t="s">
        <v>107</v>
      </c>
      <c r="BM223" s="189" t="s">
        <v>382</v>
      </c>
    </row>
    <row r="224" s="2" customFormat="1">
      <c r="A224" s="32"/>
      <c r="B224" s="33"/>
      <c r="C224" s="34"/>
      <c r="D224" s="191" t="s">
        <v>110</v>
      </c>
      <c r="E224" s="34"/>
      <c r="F224" s="192" t="s">
        <v>383</v>
      </c>
      <c r="G224" s="34"/>
      <c r="H224" s="34"/>
      <c r="I224" s="193"/>
      <c r="J224" s="34"/>
      <c r="K224" s="34"/>
      <c r="L224" s="38"/>
      <c r="M224" s="194"/>
      <c r="N224" s="195"/>
      <c r="O224" s="85"/>
      <c r="P224" s="85"/>
      <c r="Q224" s="85"/>
      <c r="R224" s="85"/>
      <c r="S224" s="85"/>
      <c r="T224" s="85"/>
      <c r="U224" s="86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1" t="s">
        <v>110</v>
      </c>
      <c r="AU224" s="11" t="s">
        <v>75</v>
      </c>
    </row>
    <row r="225" s="2" customFormat="1" ht="16.5" customHeight="1">
      <c r="A225" s="32"/>
      <c r="B225" s="33"/>
      <c r="C225" s="177" t="s">
        <v>384</v>
      </c>
      <c r="D225" s="177" t="s">
        <v>103</v>
      </c>
      <c r="E225" s="178" t="s">
        <v>385</v>
      </c>
      <c r="F225" s="179" t="s">
        <v>386</v>
      </c>
      <c r="G225" s="180" t="s">
        <v>106</v>
      </c>
      <c r="H225" s="181">
        <v>1</v>
      </c>
      <c r="I225" s="182"/>
      <c r="J225" s="183">
        <f>ROUND(I225*H225,2)</f>
        <v>0</v>
      </c>
      <c r="K225" s="184"/>
      <c r="L225" s="38"/>
      <c r="M225" s="185" t="s">
        <v>1</v>
      </c>
      <c r="N225" s="186" t="s">
        <v>40</v>
      </c>
      <c r="O225" s="85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7">
        <f>S225*H225</f>
        <v>0</v>
      </c>
      <c r="U225" s="188" t="s">
        <v>1</v>
      </c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89" t="s">
        <v>107</v>
      </c>
      <c r="AT225" s="189" t="s">
        <v>103</v>
      </c>
      <c r="AU225" s="189" t="s">
        <v>75</v>
      </c>
      <c r="AY225" s="11" t="s">
        <v>108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1" t="s">
        <v>80</v>
      </c>
      <c r="BK225" s="190">
        <f>ROUND(I225*H225,2)</f>
        <v>0</v>
      </c>
      <c r="BL225" s="11" t="s">
        <v>107</v>
      </c>
      <c r="BM225" s="189" t="s">
        <v>387</v>
      </c>
    </row>
    <row r="226" s="2" customFormat="1">
      <c r="A226" s="32"/>
      <c r="B226" s="33"/>
      <c r="C226" s="34"/>
      <c r="D226" s="191" t="s">
        <v>110</v>
      </c>
      <c r="E226" s="34"/>
      <c r="F226" s="192" t="s">
        <v>388</v>
      </c>
      <c r="G226" s="34"/>
      <c r="H226" s="34"/>
      <c r="I226" s="193"/>
      <c r="J226" s="34"/>
      <c r="K226" s="34"/>
      <c r="L226" s="38"/>
      <c r="M226" s="194"/>
      <c r="N226" s="195"/>
      <c r="O226" s="85"/>
      <c r="P226" s="85"/>
      <c r="Q226" s="85"/>
      <c r="R226" s="85"/>
      <c r="S226" s="85"/>
      <c r="T226" s="85"/>
      <c r="U226" s="86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1" t="s">
        <v>110</v>
      </c>
      <c r="AU226" s="11" t="s">
        <v>75</v>
      </c>
    </row>
    <row r="227" s="2" customFormat="1" ht="16.5" customHeight="1">
      <c r="A227" s="32"/>
      <c r="B227" s="33"/>
      <c r="C227" s="177" t="s">
        <v>389</v>
      </c>
      <c r="D227" s="177" t="s">
        <v>103</v>
      </c>
      <c r="E227" s="178" t="s">
        <v>390</v>
      </c>
      <c r="F227" s="179" t="s">
        <v>391</v>
      </c>
      <c r="G227" s="180" t="s">
        <v>106</v>
      </c>
      <c r="H227" s="181">
        <v>1</v>
      </c>
      <c r="I227" s="182"/>
      <c r="J227" s="183">
        <f>ROUND(I227*H227,2)</f>
        <v>0</v>
      </c>
      <c r="K227" s="184"/>
      <c r="L227" s="38"/>
      <c r="M227" s="185" t="s">
        <v>1</v>
      </c>
      <c r="N227" s="186" t="s">
        <v>40</v>
      </c>
      <c r="O227" s="85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7">
        <f>S227*H227</f>
        <v>0</v>
      </c>
      <c r="U227" s="188" t="s">
        <v>1</v>
      </c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89" t="s">
        <v>107</v>
      </c>
      <c r="AT227" s="189" t="s">
        <v>103</v>
      </c>
      <c r="AU227" s="189" t="s">
        <v>75</v>
      </c>
      <c r="AY227" s="11" t="s">
        <v>108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1" t="s">
        <v>80</v>
      </c>
      <c r="BK227" s="190">
        <f>ROUND(I227*H227,2)</f>
        <v>0</v>
      </c>
      <c r="BL227" s="11" t="s">
        <v>107</v>
      </c>
      <c r="BM227" s="189" t="s">
        <v>392</v>
      </c>
    </row>
    <row r="228" s="2" customFormat="1">
      <c r="A228" s="32"/>
      <c r="B228" s="33"/>
      <c r="C228" s="34"/>
      <c r="D228" s="191" t="s">
        <v>110</v>
      </c>
      <c r="E228" s="34"/>
      <c r="F228" s="192" t="s">
        <v>393</v>
      </c>
      <c r="G228" s="34"/>
      <c r="H228" s="34"/>
      <c r="I228" s="193"/>
      <c r="J228" s="34"/>
      <c r="K228" s="34"/>
      <c r="L228" s="38"/>
      <c r="M228" s="194"/>
      <c r="N228" s="195"/>
      <c r="O228" s="85"/>
      <c r="P228" s="85"/>
      <c r="Q228" s="85"/>
      <c r="R228" s="85"/>
      <c r="S228" s="85"/>
      <c r="T228" s="85"/>
      <c r="U228" s="86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1" t="s">
        <v>110</v>
      </c>
      <c r="AU228" s="11" t="s">
        <v>75</v>
      </c>
    </row>
    <row r="229" s="2" customFormat="1" ht="16.5" customHeight="1">
      <c r="A229" s="32"/>
      <c r="B229" s="33"/>
      <c r="C229" s="177" t="s">
        <v>394</v>
      </c>
      <c r="D229" s="177" t="s">
        <v>103</v>
      </c>
      <c r="E229" s="178" t="s">
        <v>395</v>
      </c>
      <c r="F229" s="179" t="s">
        <v>396</v>
      </c>
      <c r="G229" s="180" t="s">
        <v>106</v>
      </c>
      <c r="H229" s="181">
        <v>1</v>
      </c>
      <c r="I229" s="182"/>
      <c r="J229" s="183">
        <f>ROUND(I229*H229,2)</f>
        <v>0</v>
      </c>
      <c r="K229" s="184"/>
      <c r="L229" s="38"/>
      <c r="M229" s="185" t="s">
        <v>1</v>
      </c>
      <c r="N229" s="186" t="s">
        <v>40</v>
      </c>
      <c r="O229" s="85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7">
        <f>S229*H229</f>
        <v>0</v>
      </c>
      <c r="U229" s="188" t="s">
        <v>1</v>
      </c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9" t="s">
        <v>107</v>
      </c>
      <c r="AT229" s="189" t="s">
        <v>103</v>
      </c>
      <c r="AU229" s="189" t="s">
        <v>75</v>
      </c>
      <c r="AY229" s="11" t="s">
        <v>108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1" t="s">
        <v>80</v>
      </c>
      <c r="BK229" s="190">
        <f>ROUND(I229*H229,2)</f>
        <v>0</v>
      </c>
      <c r="BL229" s="11" t="s">
        <v>107</v>
      </c>
      <c r="BM229" s="189" t="s">
        <v>397</v>
      </c>
    </row>
    <row r="230" s="2" customFormat="1">
      <c r="A230" s="32"/>
      <c r="B230" s="33"/>
      <c r="C230" s="34"/>
      <c r="D230" s="191" t="s">
        <v>110</v>
      </c>
      <c r="E230" s="34"/>
      <c r="F230" s="192" t="s">
        <v>398</v>
      </c>
      <c r="G230" s="34"/>
      <c r="H230" s="34"/>
      <c r="I230" s="193"/>
      <c r="J230" s="34"/>
      <c r="K230" s="34"/>
      <c r="L230" s="38"/>
      <c r="M230" s="194"/>
      <c r="N230" s="195"/>
      <c r="O230" s="85"/>
      <c r="P230" s="85"/>
      <c r="Q230" s="85"/>
      <c r="R230" s="85"/>
      <c r="S230" s="85"/>
      <c r="T230" s="85"/>
      <c r="U230" s="86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1" t="s">
        <v>110</v>
      </c>
      <c r="AU230" s="11" t="s">
        <v>75</v>
      </c>
    </row>
    <row r="231" s="2" customFormat="1" ht="16.5" customHeight="1">
      <c r="A231" s="32"/>
      <c r="B231" s="33"/>
      <c r="C231" s="177" t="s">
        <v>399</v>
      </c>
      <c r="D231" s="177" t="s">
        <v>103</v>
      </c>
      <c r="E231" s="178" t="s">
        <v>400</v>
      </c>
      <c r="F231" s="179" t="s">
        <v>401</v>
      </c>
      <c r="G231" s="180" t="s">
        <v>106</v>
      </c>
      <c r="H231" s="181">
        <v>1</v>
      </c>
      <c r="I231" s="182"/>
      <c r="J231" s="183">
        <f>ROUND(I231*H231,2)</f>
        <v>0</v>
      </c>
      <c r="K231" s="184"/>
      <c r="L231" s="38"/>
      <c r="M231" s="185" t="s">
        <v>1</v>
      </c>
      <c r="N231" s="186" t="s">
        <v>40</v>
      </c>
      <c r="O231" s="85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7">
        <f>S231*H231</f>
        <v>0</v>
      </c>
      <c r="U231" s="188" t="s">
        <v>1</v>
      </c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89" t="s">
        <v>107</v>
      </c>
      <c r="AT231" s="189" t="s">
        <v>103</v>
      </c>
      <c r="AU231" s="189" t="s">
        <v>75</v>
      </c>
      <c r="AY231" s="11" t="s">
        <v>108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1" t="s">
        <v>80</v>
      </c>
      <c r="BK231" s="190">
        <f>ROUND(I231*H231,2)</f>
        <v>0</v>
      </c>
      <c r="BL231" s="11" t="s">
        <v>107</v>
      </c>
      <c r="BM231" s="189" t="s">
        <v>402</v>
      </c>
    </row>
    <row r="232" s="2" customFormat="1">
      <c r="A232" s="32"/>
      <c r="B232" s="33"/>
      <c r="C232" s="34"/>
      <c r="D232" s="191" t="s">
        <v>110</v>
      </c>
      <c r="E232" s="34"/>
      <c r="F232" s="192" t="s">
        <v>403</v>
      </c>
      <c r="G232" s="34"/>
      <c r="H232" s="34"/>
      <c r="I232" s="193"/>
      <c r="J232" s="34"/>
      <c r="K232" s="34"/>
      <c r="L232" s="38"/>
      <c r="M232" s="194"/>
      <c r="N232" s="195"/>
      <c r="O232" s="85"/>
      <c r="P232" s="85"/>
      <c r="Q232" s="85"/>
      <c r="R232" s="85"/>
      <c r="S232" s="85"/>
      <c r="T232" s="85"/>
      <c r="U232" s="86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1" t="s">
        <v>110</v>
      </c>
      <c r="AU232" s="11" t="s">
        <v>75</v>
      </c>
    </row>
    <row r="233" s="2" customFormat="1" ht="16.5" customHeight="1">
      <c r="A233" s="32"/>
      <c r="B233" s="33"/>
      <c r="C233" s="177" t="s">
        <v>404</v>
      </c>
      <c r="D233" s="177" t="s">
        <v>103</v>
      </c>
      <c r="E233" s="178" t="s">
        <v>405</v>
      </c>
      <c r="F233" s="179" t="s">
        <v>406</v>
      </c>
      <c r="G233" s="180" t="s">
        <v>106</v>
      </c>
      <c r="H233" s="181">
        <v>1</v>
      </c>
      <c r="I233" s="182"/>
      <c r="J233" s="183">
        <f>ROUND(I233*H233,2)</f>
        <v>0</v>
      </c>
      <c r="K233" s="184"/>
      <c r="L233" s="38"/>
      <c r="M233" s="185" t="s">
        <v>1</v>
      </c>
      <c r="N233" s="186" t="s">
        <v>40</v>
      </c>
      <c r="O233" s="85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7">
        <f>S233*H233</f>
        <v>0</v>
      </c>
      <c r="U233" s="188" t="s">
        <v>1</v>
      </c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89" t="s">
        <v>107</v>
      </c>
      <c r="AT233" s="189" t="s">
        <v>103</v>
      </c>
      <c r="AU233" s="189" t="s">
        <v>75</v>
      </c>
      <c r="AY233" s="11" t="s">
        <v>108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1" t="s">
        <v>80</v>
      </c>
      <c r="BK233" s="190">
        <f>ROUND(I233*H233,2)</f>
        <v>0</v>
      </c>
      <c r="BL233" s="11" t="s">
        <v>107</v>
      </c>
      <c r="BM233" s="189" t="s">
        <v>407</v>
      </c>
    </row>
    <row r="234" s="2" customFormat="1">
      <c r="A234" s="32"/>
      <c r="B234" s="33"/>
      <c r="C234" s="34"/>
      <c r="D234" s="191" t="s">
        <v>110</v>
      </c>
      <c r="E234" s="34"/>
      <c r="F234" s="192" t="s">
        <v>408</v>
      </c>
      <c r="G234" s="34"/>
      <c r="H234" s="34"/>
      <c r="I234" s="193"/>
      <c r="J234" s="34"/>
      <c r="K234" s="34"/>
      <c r="L234" s="38"/>
      <c r="M234" s="194"/>
      <c r="N234" s="195"/>
      <c r="O234" s="85"/>
      <c r="P234" s="85"/>
      <c r="Q234" s="85"/>
      <c r="R234" s="85"/>
      <c r="S234" s="85"/>
      <c r="T234" s="85"/>
      <c r="U234" s="86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1" t="s">
        <v>110</v>
      </c>
      <c r="AU234" s="11" t="s">
        <v>75</v>
      </c>
    </row>
    <row r="235" s="2" customFormat="1" ht="16.5" customHeight="1">
      <c r="A235" s="32"/>
      <c r="B235" s="33"/>
      <c r="C235" s="177" t="s">
        <v>409</v>
      </c>
      <c r="D235" s="177" t="s">
        <v>103</v>
      </c>
      <c r="E235" s="178" t="s">
        <v>410</v>
      </c>
      <c r="F235" s="179" t="s">
        <v>411</v>
      </c>
      <c r="G235" s="180" t="s">
        <v>106</v>
      </c>
      <c r="H235" s="181">
        <v>4</v>
      </c>
      <c r="I235" s="182"/>
      <c r="J235" s="183">
        <f>ROUND(I235*H235,2)</f>
        <v>0</v>
      </c>
      <c r="K235" s="184"/>
      <c r="L235" s="38"/>
      <c r="M235" s="185" t="s">
        <v>1</v>
      </c>
      <c r="N235" s="186" t="s">
        <v>40</v>
      </c>
      <c r="O235" s="85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7">
        <f>S235*H235</f>
        <v>0</v>
      </c>
      <c r="U235" s="188" t="s">
        <v>1</v>
      </c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9" t="s">
        <v>107</v>
      </c>
      <c r="AT235" s="189" t="s">
        <v>103</v>
      </c>
      <c r="AU235" s="189" t="s">
        <v>75</v>
      </c>
      <c r="AY235" s="11" t="s">
        <v>108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1" t="s">
        <v>80</v>
      </c>
      <c r="BK235" s="190">
        <f>ROUND(I235*H235,2)</f>
        <v>0</v>
      </c>
      <c r="BL235" s="11" t="s">
        <v>107</v>
      </c>
      <c r="BM235" s="189" t="s">
        <v>412</v>
      </c>
    </row>
    <row r="236" s="2" customFormat="1">
      <c r="A236" s="32"/>
      <c r="B236" s="33"/>
      <c r="C236" s="34"/>
      <c r="D236" s="191" t="s">
        <v>110</v>
      </c>
      <c r="E236" s="34"/>
      <c r="F236" s="192" t="s">
        <v>413</v>
      </c>
      <c r="G236" s="34"/>
      <c r="H236" s="34"/>
      <c r="I236" s="193"/>
      <c r="J236" s="34"/>
      <c r="K236" s="34"/>
      <c r="L236" s="38"/>
      <c r="M236" s="194"/>
      <c r="N236" s="195"/>
      <c r="O236" s="85"/>
      <c r="P236" s="85"/>
      <c r="Q236" s="85"/>
      <c r="R236" s="85"/>
      <c r="S236" s="85"/>
      <c r="T236" s="85"/>
      <c r="U236" s="86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1" t="s">
        <v>110</v>
      </c>
      <c r="AU236" s="11" t="s">
        <v>75</v>
      </c>
    </row>
    <row r="237" s="2" customFormat="1" ht="16.5" customHeight="1">
      <c r="A237" s="32"/>
      <c r="B237" s="33"/>
      <c r="C237" s="177" t="s">
        <v>414</v>
      </c>
      <c r="D237" s="177" t="s">
        <v>103</v>
      </c>
      <c r="E237" s="178" t="s">
        <v>415</v>
      </c>
      <c r="F237" s="179" t="s">
        <v>416</v>
      </c>
      <c r="G237" s="180" t="s">
        <v>106</v>
      </c>
      <c r="H237" s="181">
        <v>1</v>
      </c>
      <c r="I237" s="182"/>
      <c r="J237" s="183">
        <f>ROUND(I237*H237,2)</f>
        <v>0</v>
      </c>
      <c r="K237" s="184"/>
      <c r="L237" s="38"/>
      <c r="M237" s="185" t="s">
        <v>1</v>
      </c>
      <c r="N237" s="186" t="s">
        <v>40</v>
      </c>
      <c r="O237" s="85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7">
        <f>S237*H237</f>
        <v>0</v>
      </c>
      <c r="U237" s="188" t="s">
        <v>1</v>
      </c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89" t="s">
        <v>107</v>
      </c>
      <c r="AT237" s="189" t="s">
        <v>103</v>
      </c>
      <c r="AU237" s="189" t="s">
        <v>75</v>
      </c>
      <c r="AY237" s="11" t="s">
        <v>108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1" t="s">
        <v>80</v>
      </c>
      <c r="BK237" s="190">
        <f>ROUND(I237*H237,2)</f>
        <v>0</v>
      </c>
      <c r="BL237" s="11" t="s">
        <v>107</v>
      </c>
      <c r="BM237" s="189" t="s">
        <v>417</v>
      </c>
    </row>
    <row r="238" s="2" customFormat="1">
      <c r="A238" s="32"/>
      <c r="B238" s="33"/>
      <c r="C238" s="34"/>
      <c r="D238" s="191" t="s">
        <v>110</v>
      </c>
      <c r="E238" s="34"/>
      <c r="F238" s="192" t="s">
        <v>418</v>
      </c>
      <c r="G238" s="34"/>
      <c r="H238" s="34"/>
      <c r="I238" s="193"/>
      <c r="J238" s="34"/>
      <c r="K238" s="34"/>
      <c r="L238" s="38"/>
      <c r="M238" s="194"/>
      <c r="N238" s="195"/>
      <c r="O238" s="85"/>
      <c r="P238" s="85"/>
      <c r="Q238" s="85"/>
      <c r="R238" s="85"/>
      <c r="S238" s="85"/>
      <c r="T238" s="85"/>
      <c r="U238" s="86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1" t="s">
        <v>110</v>
      </c>
      <c r="AU238" s="11" t="s">
        <v>75</v>
      </c>
    </row>
    <row r="239" s="2" customFormat="1" ht="16.5" customHeight="1">
      <c r="A239" s="32"/>
      <c r="B239" s="33"/>
      <c r="C239" s="177" t="s">
        <v>419</v>
      </c>
      <c r="D239" s="177" t="s">
        <v>103</v>
      </c>
      <c r="E239" s="178" t="s">
        <v>420</v>
      </c>
      <c r="F239" s="179" t="s">
        <v>421</v>
      </c>
      <c r="G239" s="180" t="s">
        <v>106</v>
      </c>
      <c r="H239" s="181">
        <v>13</v>
      </c>
      <c r="I239" s="182"/>
      <c r="J239" s="183">
        <f>ROUND(I239*H239,2)</f>
        <v>0</v>
      </c>
      <c r="K239" s="184"/>
      <c r="L239" s="38"/>
      <c r="M239" s="185" t="s">
        <v>1</v>
      </c>
      <c r="N239" s="186" t="s">
        <v>40</v>
      </c>
      <c r="O239" s="85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7">
        <f>S239*H239</f>
        <v>0</v>
      </c>
      <c r="U239" s="188" t="s">
        <v>1</v>
      </c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89" t="s">
        <v>107</v>
      </c>
      <c r="AT239" s="189" t="s">
        <v>103</v>
      </c>
      <c r="AU239" s="189" t="s">
        <v>75</v>
      </c>
      <c r="AY239" s="11" t="s">
        <v>108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1" t="s">
        <v>80</v>
      </c>
      <c r="BK239" s="190">
        <f>ROUND(I239*H239,2)</f>
        <v>0</v>
      </c>
      <c r="BL239" s="11" t="s">
        <v>107</v>
      </c>
      <c r="BM239" s="189" t="s">
        <v>422</v>
      </c>
    </row>
    <row r="240" s="2" customFormat="1">
      <c r="A240" s="32"/>
      <c r="B240" s="33"/>
      <c r="C240" s="34"/>
      <c r="D240" s="191" t="s">
        <v>110</v>
      </c>
      <c r="E240" s="34"/>
      <c r="F240" s="192" t="s">
        <v>423</v>
      </c>
      <c r="G240" s="34"/>
      <c r="H240" s="34"/>
      <c r="I240" s="193"/>
      <c r="J240" s="34"/>
      <c r="K240" s="34"/>
      <c r="L240" s="38"/>
      <c r="M240" s="194"/>
      <c r="N240" s="195"/>
      <c r="O240" s="85"/>
      <c r="P240" s="85"/>
      <c r="Q240" s="85"/>
      <c r="R240" s="85"/>
      <c r="S240" s="85"/>
      <c r="T240" s="85"/>
      <c r="U240" s="86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1" t="s">
        <v>110</v>
      </c>
      <c r="AU240" s="11" t="s">
        <v>75</v>
      </c>
    </row>
    <row r="241" s="2" customFormat="1" ht="24.15" customHeight="1">
      <c r="A241" s="32"/>
      <c r="B241" s="33"/>
      <c r="C241" s="177" t="s">
        <v>424</v>
      </c>
      <c r="D241" s="177" t="s">
        <v>103</v>
      </c>
      <c r="E241" s="178" t="s">
        <v>425</v>
      </c>
      <c r="F241" s="179" t="s">
        <v>426</v>
      </c>
      <c r="G241" s="180" t="s">
        <v>106</v>
      </c>
      <c r="H241" s="181">
        <v>3</v>
      </c>
      <c r="I241" s="182"/>
      <c r="J241" s="183">
        <f>ROUND(I241*H241,2)</f>
        <v>0</v>
      </c>
      <c r="K241" s="184"/>
      <c r="L241" s="38"/>
      <c r="M241" s="185" t="s">
        <v>1</v>
      </c>
      <c r="N241" s="186" t="s">
        <v>40</v>
      </c>
      <c r="O241" s="85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7">
        <f>S241*H241</f>
        <v>0</v>
      </c>
      <c r="U241" s="188" t="s">
        <v>1</v>
      </c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9" t="s">
        <v>107</v>
      </c>
      <c r="AT241" s="189" t="s">
        <v>103</v>
      </c>
      <c r="AU241" s="189" t="s">
        <v>75</v>
      </c>
      <c r="AY241" s="11" t="s">
        <v>108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1" t="s">
        <v>80</v>
      </c>
      <c r="BK241" s="190">
        <f>ROUND(I241*H241,2)</f>
        <v>0</v>
      </c>
      <c r="BL241" s="11" t="s">
        <v>107</v>
      </c>
      <c r="BM241" s="189" t="s">
        <v>427</v>
      </c>
    </row>
    <row r="242" s="2" customFormat="1">
      <c r="A242" s="32"/>
      <c r="B242" s="33"/>
      <c r="C242" s="34"/>
      <c r="D242" s="191" t="s">
        <v>110</v>
      </c>
      <c r="E242" s="34"/>
      <c r="F242" s="192" t="s">
        <v>428</v>
      </c>
      <c r="G242" s="34"/>
      <c r="H242" s="34"/>
      <c r="I242" s="193"/>
      <c r="J242" s="34"/>
      <c r="K242" s="34"/>
      <c r="L242" s="38"/>
      <c r="M242" s="194"/>
      <c r="N242" s="195"/>
      <c r="O242" s="85"/>
      <c r="P242" s="85"/>
      <c r="Q242" s="85"/>
      <c r="R242" s="85"/>
      <c r="S242" s="85"/>
      <c r="T242" s="85"/>
      <c r="U242" s="86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1" t="s">
        <v>110</v>
      </c>
      <c r="AU242" s="11" t="s">
        <v>75</v>
      </c>
    </row>
    <row r="243" s="2" customFormat="1" ht="21.75" customHeight="1">
      <c r="A243" s="32"/>
      <c r="B243" s="33"/>
      <c r="C243" s="177" t="s">
        <v>429</v>
      </c>
      <c r="D243" s="177" t="s">
        <v>103</v>
      </c>
      <c r="E243" s="178" t="s">
        <v>430</v>
      </c>
      <c r="F243" s="179" t="s">
        <v>431</v>
      </c>
      <c r="G243" s="180" t="s">
        <v>106</v>
      </c>
      <c r="H243" s="181">
        <v>1</v>
      </c>
      <c r="I243" s="182"/>
      <c r="J243" s="183">
        <f>ROUND(I243*H243,2)</f>
        <v>0</v>
      </c>
      <c r="K243" s="184"/>
      <c r="L243" s="38"/>
      <c r="M243" s="185" t="s">
        <v>1</v>
      </c>
      <c r="N243" s="186" t="s">
        <v>40</v>
      </c>
      <c r="O243" s="85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7">
        <f>S243*H243</f>
        <v>0</v>
      </c>
      <c r="U243" s="188" t="s">
        <v>1</v>
      </c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89" t="s">
        <v>107</v>
      </c>
      <c r="AT243" s="189" t="s">
        <v>103</v>
      </c>
      <c r="AU243" s="189" t="s">
        <v>75</v>
      </c>
      <c r="AY243" s="11" t="s">
        <v>108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1" t="s">
        <v>80</v>
      </c>
      <c r="BK243" s="190">
        <f>ROUND(I243*H243,2)</f>
        <v>0</v>
      </c>
      <c r="BL243" s="11" t="s">
        <v>107</v>
      </c>
      <c r="BM243" s="189" t="s">
        <v>432</v>
      </c>
    </row>
    <row r="244" s="2" customFormat="1">
      <c r="A244" s="32"/>
      <c r="B244" s="33"/>
      <c r="C244" s="34"/>
      <c r="D244" s="191" t="s">
        <v>110</v>
      </c>
      <c r="E244" s="34"/>
      <c r="F244" s="192" t="s">
        <v>433</v>
      </c>
      <c r="G244" s="34"/>
      <c r="H244" s="34"/>
      <c r="I244" s="193"/>
      <c r="J244" s="34"/>
      <c r="K244" s="34"/>
      <c r="L244" s="38"/>
      <c r="M244" s="194"/>
      <c r="N244" s="195"/>
      <c r="O244" s="85"/>
      <c r="P244" s="85"/>
      <c r="Q244" s="85"/>
      <c r="R244" s="85"/>
      <c r="S244" s="85"/>
      <c r="T244" s="85"/>
      <c r="U244" s="86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1" t="s">
        <v>110</v>
      </c>
      <c r="AU244" s="11" t="s">
        <v>75</v>
      </c>
    </row>
    <row r="245" s="2" customFormat="1" ht="16.5" customHeight="1">
      <c r="A245" s="32"/>
      <c r="B245" s="33"/>
      <c r="C245" s="177" t="s">
        <v>434</v>
      </c>
      <c r="D245" s="177" t="s">
        <v>103</v>
      </c>
      <c r="E245" s="178" t="s">
        <v>435</v>
      </c>
      <c r="F245" s="179" t="s">
        <v>436</v>
      </c>
      <c r="G245" s="180" t="s">
        <v>106</v>
      </c>
      <c r="H245" s="181">
        <v>1</v>
      </c>
      <c r="I245" s="182"/>
      <c r="J245" s="183">
        <f>ROUND(I245*H245,2)</f>
        <v>0</v>
      </c>
      <c r="K245" s="184"/>
      <c r="L245" s="38"/>
      <c r="M245" s="185" t="s">
        <v>1</v>
      </c>
      <c r="N245" s="186" t="s">
        <v>40</v>
      </c>
      <c r="O245" s="85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7">
        <f>S245*H245</f>
        <v>0</v>
      </c>
      <c r="U245" s="188" t="s">
        <v>1</v>
      </c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89" t="s">
        <v>107</v>
      </c>
      <c r="AT245" s="189" t="s">
        <v>103</v>
      </c>
      <c r="AU245" s="189" t="s">
        <v>75</v>
      </c>
      <c r="AY245" s="11" t="s">
        <v>108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1" t="s">
        <v>80</v>
      </c>
      <c r="BK245" s="190">
        <f>ROUND(I245*H245,2)</f>
        <v>0</v>
      </c>
      <c r="BL245" s="11" t="s">
        <v>107</v>
      </c>
      <c r="BM245" s="189" t="s">
        <v>437</v>
      </c>
    </row>
    <row r="246" s="2" customFormat="1">
      <c r="A246" s="32"/>
      <c r="B246" s="33"/>
      <c r="C246" s="34"/>
      <c r="D246" s="191" t="s">
        <v>110</v>
      </c>
      <c r="E246" s="34"/>
      <c r="F246" s="192" t="s">
        <v>438</v>
      </c>
      <c r="G246" s="34"/>
      <c r="H246" s="34"/>
      <c r="I246" s="193"/>
      <c r="J246" s="34"/>
      <c r="K246" s="34"/>
      <c r="L246" s="38"/>
      <c r="M246" s="194"/>
      <c r="N246" s="195"/>
      <c r="O246" s="85"/>
      <c r="P246" s="85"/>
      <c r="Q246" s="85"/>
      <c r="R246" s="85"/>
      <c r="S246" s="85"/>
      <c r="T246" s="85"/>
      <c r="U246" s="86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1" t="s">
        <v>110</v>
      </c>
      <c r="AU246" s="11" t="s">
        <v>75</v>
      </c>
    </row>
    <row r="247" s="2" customFormat="1" ht="16.5" customHeight="1">
      <c r="A247" s="32"/>
      <c r="B247" s="33"/>
      <c r="C247" s="177" t="s">
        <v>439</v>
      </c>
      <c r="D247" s="177" t="s">
        <v>103</v>
      </c>
      <c r="E247" s="178" t="s">
        <v>440</v>
      </c>
      <c r="F247" s="179" t="s">
        <v>441</v>
      </c>
      <c r="G247" s="180" t="s">
        <v>106</v>
      </c>
      <c r="H247" s="181">
        <v>1</v>
      </c>
      <c r="I247" s="182"/>
      <c r="J247" s="183">
        <f>ROUND(I247*H247,2)</f>
        <v>0</v>
      </c>
      <c r="K247" s="184"/>
      <c r="L247" s="38"/>
      <c r="M247" s="185" t="s">
        <v>1</v>
      </c>
      <c r="N247" s="186" t="s">
        <v>40</v>
      </c>
      <c r="O247" s="85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7">
        <f>S247*H247</f>
        <v>0</v>
      </c>
      <c r="U247" s="188" t="s">
        <v>1</v>
      </c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9" t="s">
        <v>107</v>
      </c>
      <c r="AT247" s="189" t="s">
        <v>103</v>
      </c>
      <c r="AU247" s="189" t="s">
        <v>75</v>
      </c>
      <c r="AY247" s="11" t="s">
        <v>108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1" t="s">
        <v>80</v>
      </c>
      <c r="BK247" s="190">
        <f>ROUND(I247*H247,2)</f>
        <v>0</v>
      </c>
      <c r="BL247" s="11" t="s">
        <v>107</v>
      </c>
      <c r="BM247" s="189" t="s">
        <v>442</v>
      </c>
    </row>
    <row r="248" s="2" customFormat="1">
      <c r="A248" s="32"/>
      <c r="B248" s="33"/>
      <c r="C248" s="34"/>
      <c r="D248" s="191" t="s">
        <v>110</v>
      </c>
      <c r="E248" s="34"/>
      <c r="F248" s="192" t="s">
        <v>443</v>
      </c>
      <c r="G248" s="34"/>
      <c r="H248" s="34"/>
      <c r="I248" s="193"/>
      <c r="J248" s="34"/>
      <c r="K248" s="34"/>
      <c r="L248" s="38"/>
      <c r="M248" s="194"/>
      <c r="N248" s="195"/>
      <c r="O248" s="85"/>
      <c r="P248" s="85"/>
      <c r="Q248" s="85"/>
      <c r="R248" s="85"/>
      <c r="S248" s="85"/>
      <c r="T248" s="85"/>
      <c r="U248" s="86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1" t="s">
        <v>110</v>
      </c>
      <c r="AU248" s="11" t="s">
        <v>75</v>
      </c>
    </row>
    <row r="249" s="2" customFormat="1" ht="16.5" customHeight="1">
      <c r="A249" s="32"/>
      <c r="B249" s="33"/>
      <c r="C249" s="177" t="s">
        <v>444</v>
      </c>
      <c r="D249" s="177" t="s">
        <v>103</v>
      </c>
      <c r="E249" s="178" t="s">
        <v>445</v>
      </c>
      <c r="F249" s="179" t="s">
        <v>446</v>
      </c>
      <c r="G249" s="180" t="s">
        <v>106</v>
      </c>
      <c r="H249" s="181">
        <v>1</v>
      </c>
      <c r="I249" s="182"/>
      <c r="J249" s="183">
        <f>ROUND(I249*H249,2)</f>
        <v>0</v>
      </c>
      <c r="K249" s="184"/>
      <c r="L249" s="38"/>
      <c r="M249" s="185" t="s">
        <v>1</v>
      </c>
      <c r="N249" s="186" t="s">
        <v>40</v>
      </c>
      <c r="O249" s="85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7">
        <f>S249*H249</f>
        <v>0</v>
      </c>
      <c r="U249" s="188" t="s">
        <v>1</v>
      </c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89" t="s">
        <v>107</v>
      </c>
      <c r="AT249" s="189" t="s">
        <v>103</v>
      </c>
      <c r="AU249" s="189" t="s">
        <v>75</v>
      </c>
      <c r="AY249" s="11" t="s">
        <v>108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1" t="s">
        <v>80</v>
      </c>
      <c r="BK249" s="190">
        <f>ROUND(I249*H249,2)</f>
        <v>0</v>
      </c>
      <c r="BL249" s="11" t="s">
        <v>107</v>
      </c>
      <c r="BM249" s="189" t="s">
        <v>447</v>
      </c>
    </row>
    <row r="250" s="2" customFormat="1">
      <c r="A250" s="32"/>
      <c r="B250" s="33"/>
      <c r="C250" s="34"/>
      <c r="D250" s="191" t="s">
        <v>110</v>
      </c>
      <c r="E250" s="34"/>
      <c r="F250" s="192" t="s">
        <v>448</v>
      </c>
      <c r="G250" s="34"/>
      <c r="H250" s="34"/>
      <c r="I250" s="193"/>
      <c r="J250" s="34"/>
      <c r="K250" s="34"/>
      <c r="L250" s="38"/>
      <c r="M250" s="194"/>
      <c r="N250" s="195"/>
      <c r="O250" s="85"/>
      <c r="P250" s="85"/>
      <c r="Q250" s="85"/>
      <c r="R250" s="85"/>
      <c r="S250" s="85"/>
      <c r="T250" s="85"/>
      <c r="U250" s="86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1" t="s">
        <v>110</v>
      </c>
      <c r="AU250" s="11" t="s">
        <v>75</v>
      </c>
    </row>
    <row r="251" s="2" customFormat="1" ht="16.5" customHeight="1">
      <c r="A251" s="32"/>
      <c r="B251" s="33"/>
      <c r="C251" s="177" t="s">
        <v>449</v>
      </c>
      <c r="D251" s="177" t="s">
        <v>103</v>
      </c>
      <c r="E251" s="178" t="s">
        <v>450</v>
      </c>
      <c r="F251" s="179" t="s">
        <v>451</v>
      </c>
      <c r="G251" s="180" t="s">
        <v>106</v>
      </c>
      <c r="H251" s="181">
        <v>1</v>
      </c>
      <c r="I251" s="182"/>
      <c r="J251" s="183">
        <f>ROUND(I251*H251,2)</f>
        <v>0</v>
      </c>
      <c r="K251" s="184"/>
      <c r="L251" s="38"/>
      <c r="M251" s="185" t="s">
        <v>1</v>
      </c>
      <c r="N251" s="186" t="s">
        <v>40</v>
      </c>
      <c r="O251" s="85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7">
        <f>S251*H251</f>
        <v>0</v>
      </c>
      <c r="U251" s="188" t="s">
        <v>1</v>
      </c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89" t="s">
        <v>107</v>
      </c>
      <c r="AT251" s="189" t="s">
        <v>103</v>
      </c>
      <c r="AU251" s="189" t="s">
        <v>75</v>
      </c>
      <c r="AY251" s="11" t="s">
        <v>108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1" t="s">
        <v>80</v>
      </c>
      <c r="BK251" s="190">
        <f>ROUND(I251*H251,2)</f>
        <v>0</v>
      </c>
      <c r="BL251" s="11" t="s">
        <v>107</v>
      </c>
      <c r="BM251" s="189" t="s">
        <v>452</v>
      </c>
    </row>
    <row r="252" s="2" customFormat="1">
      <c r="A252" s="32"/>
      <c r="B252" s="33"/>
      <c r="C252" s="34"/>
      <c r="D252" s="191" t="s">
        <v>110</v>
      </c>
      <c r="E252" s="34"/>
      <c r="F252" s="192" t="s">
        <v>453</v>
      </c>
      <c r="G252" s="34"/>
      <c r="H252" s="34"/>
      <c r="I252" s="193"/>
      <c r="J252" s="34"/>
      <c r="K252" s="34"/>
      <c r="L252" s="38"/>
      <c r="M252" s="194"/>
      <c r="N252" s="195"/>
      <c r="O252" s="85"/>
      <c r="P252" s="85"/>
      <c r="Q252" s="85"/>
      <c r="R252" s="85"/>
      <c r="S252" s="85"/>
      <c r="T252" s="85"/>
      <c r="U252" s="86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1" t="s">
        <v>110</v>
      </c>
      <c r="AU252" s="11" t="s">
        <v>75</v>
      </c>
    </row>
    <row r="253" s="2" customFormat="1" ht="16.5" customHeight="1">
      <c r="A253" s="32"/>
      <c r="B253" s="33"/>
      <c r="C253" s="177" t="s">
        <v>454</v>
      </c>
      <c r="D253" s="177" t="s">
        <v>103</v>
      </c>
      <c r="E253" s="178" t="s">
        <v>455</v>
      </c>
      <c r="F253" s="179" t="s">
        <v>456</v>
      </c>
      <c r="G253" s="180" t="s">
        <v>106</v>
      </c>
      <c r="H253" s="181">
        <v>1</v>
      </c>
      <c r="I253" s="182"/>
      <c r="J253" s="183">
        <f>ROUND(I253*H253,2)</f>
        <v>0</v>
      </c>
      <c r="K253" s="184"/>
      <c r="L253" s="38"/>
      <c r="M253" s="185" t="s">
        <v>1</v>
      </c>
      <c r="N253" s="186" t="s">
        <v>40</v>
      </c>
      <c r="O253" s="85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7">
        <f>S253*H253</f>
        <v>0</v>
      </c>
      <c r="U253" s="188" t="s">
        <v>1</v>
      </c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89" t="s">
        <v>107</v>
      </c>
      <c r="AT253" s="189" t="s">
        <v>103</v>
      </c>
      <c r="AU253" s="189" t="s">
        <v>75</v>
      </c>
      <c r="AY253" s="11" t="s">
        <v>108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1" t="s">
        <v>80</v>
      </c>
      <c r="BK253" s="190">
        <f>ROUND(I253*H253,2)</f>
        <v>0</v>
      </c>
      <c r="BL253" s="11" t="s">
        <v>107</v>
      </c>
      <c r="BM253" s="189" t="s">
        <v>457</v>
      </c>
    </row>
    <row r="254" s="2" customFormat="1">
      <c r="A254" s="32"/>
      <c r="B254" s="33"/>
      <c r="C254" s="34"/>
      <c r="D254" s="191" t="s">
        <v>110</v>
      </c>
      <c r="E254" s="34"/>
      <c r="F254" s="192" t="s">
        <v>458</v>
      </c>
      <c r="G254" s="34"/>
      <c r="H254" s="34"/>
      <c r="I254" s="193"/>
      <c r="J254" s="34"/>
      <c r="K254" s="34"/>
      <c r="L254" s="38"/>
      <c r="M254" s="194"/>
      <c r="N254" s="195"/>
      <c r="O254" s="85"/>
      <c r="P254" s="85"/>
      <c r="Q254" s="85"/>
      <c r="R254" s="85"/>
      <c r="S254" s="85"/>
      <c r="T254" s="85"/>
      <c r="U254" s="86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1" t="s">
        <v>110</v>
      </c>
      <c r="AU254" s="11" t="s">
        <v>75</v>
      </c>
    </row>
    <row r="255" s="2" customFormat="1" ht="16.5" customHeight="1">
      <c r="A255" s="32"/>
      <c r="B255" s="33"/>
      <c r="C255" s="177" t="s">
        <v>459</v>
      </c>
      <c r="D255" s="177" t="s">
        <v>103</v>
      </c>
      <c r="E255" s="178" t="s">
        <v>460</v>
      </c>
      <c r="F255" s="179" t="s">
        <v>461</v>
      </c>
      <c r="G255" s="180" t="s">
        <v>106</v>
      </c>
      <c r="H255" s="181">
        <v>1</v>
      </c>
      <c r="I255" s="182"/>
      <c r="J255" s="183">
        <f>ROUND(I255*H255,2)</f>
        <v>0</v>
      </c>
      <c r="K255" s="184"/>
      <c r="L255" s="38"/>
      <c r="M255" s="185" t="s">
        <v>1</v>
      </c>
      <c r="N255" s="186" t="s">
        <v>40</v>
      </c>
      <c r="O255" s="85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7">
        <f>S255*H255</f>
        <v>0</v>
      </c>
      <c r="U255" s="188" t="s">
        <v>1</v>
      </c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9" t="s">
        <v>107</v>
      </c>
      <c r="AT255" s="189" t="s">
        <v>103</v>
      </c>
      <c r="AU255" s="189" t="s">
        <v>75</v>
      </c>
      <c r="AY255" s="11" t="s">
        <v>108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1" t="s">
        <v>80</v>
      </c>
      <c r="BK255" s="190">
        <f>ROUND(I255*H255,2)</f>
        <v>0</v>
      </c>
      <c r="BL255" s="11" t="s">
        <v>107</v>
      </c>
      <c r="BM255" s="189" t="s">
        <v>462</v>
      </c>
    </row>
    <row r="256" s="2" customFormat="1">
      <c r="A256" s="32"/>
      <c r="B256" s="33"/>
      <c r="C256" s="34"/>
      <c r="D256" s="191" t="s">
        <v>110</v>
      </c>
      <c r="E256" s="34"/>
      <c r="F256" s="192" t="s">
        <v>463</v>
      </c>
      <c r="G256" s="34"/>
      <c r="H256" s="34"/>
      <c r="I256" s="193"/>
      <c r="J256" s="34"/>
      <c r="K256" s="34"/>
      <c r="L256" s="38"/>
      <c r="M256" s="194"/>
      <c r="N256" s="195"/>
      <c r="O256" s="85"/>
      <c r="P256" s="85"/>
      <c r="Q256" s="85"/>
      <c r="R256" s="85"/>
      <c r="S256" s="85"/>
      <c r="T256" s="85"/>
      <c r="U256" s="86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1" t="s">
        <v>110</v>
      </c>
      <c r="AU256" s="11" t="s">
        <v>75</v>
      </c>
    </row>
    <row r="257" s="2" customFormat="1" ht="16.5" customHeight="1">
      <c r="A257" s="32"/>
      <c r="B257" s="33"/>
      <c r="C257" s="177" t="s">
        <v>464</v>
      </c>
      <c r="D257" s="177" t="s">
        <v>103</v>
      </c>
      <c r="E257" s="178" t="s">
        <v>465</v>
      </c>
      <c r="F257" s="179" t="s">
        <v>466</v>
      </c>
      <c r="G257" s="180" t="s">
        <v>106</v>
      </c>
      <c r="H257" s="181">
        <v>1</v>
      </c>
      <c r="I257" s="182"/>
      <c r="J257" s="183">
        <f>ROUND(I257*H257,2)</f>
        <v>0</v>
      </c>
      <c r="K257" s="184"/>
      <c r="L257" s="38"/>
      <c r="M257" s="185" t="s">
        <v>1</v>
      </c>
      <c r="N257" s="186" t="s">
        <v>40</v>
      </c>
      <c r="O257" s="85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7">
        <f>S257*H257</f>
        <v>0</v>
      </c>
      <c r="U257" s="188" t="s">
        <v>1</v>
      </c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89" t="s">
        <v>107</v>
      </c>
      <c r="AT257" s="189" t="s">
        <v>103</v>
      </c>
      <c r="AU257" s="189" t="s">
        <v>75</v>
      </c>
      <c r="AY257" s="11" t="s">
        <v>108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1" t="s">
        <v>80</v>
      </c>
      <c r="BK257" s="190">
        <f>ROUND(I257*H257,2)</f>
        <v>0</v>
      </c>
      <c r="BL257" s="11" t="s">
        <v>107</v>
      </c>
      <c r="BM257" s="189" t="s">
        <v>467</v>
      </c>
    </row>
    <row r="258" s="2" customFormat="1">
      <c r="A258" s="32"/>
      <c r="B258" s="33"/>
      <c r="C258" s="34"/>
      <c r="D258" s="191" t="s">
        <v>110</v>
      </c>
      <c r="E258" s="34"/>
      <c r="F258" s="192" t="s">
        <v>468</v>
      </c>
      <c r="G258" s="34"/>
      <c r="H258" s="34"/>
      <c r="I258" s="193"/>
      <c r="J258" s="34"/>
      <c r="K258" s="34"/>
      <c r="L258" s="38"/>
      <c r="M258" s="194"/>
      <c r="N258" s="195"/>
      <c r="O258" s="85"/>
      <c r="P258" s="85"/>
      <c r="Q258" s="85"/>
      <c r="R258" s="85"/>
      <c r="S258" s="85"/>
      <c r="T258" s="85"/>
      <c r="U258" s="86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1" t="s">
        <v>110</v>
      </c>
      <c r="AU258" s="11" t="s">
        <v>75</v>
      </c>
    </row>
    <row r="259" s="2" customFormat="1" ht="16.5" customHeight="1">
      <c r="A259" s="32"/>
      <c r="B259" s="33"/>
      <c r="C259" s="177" t="s">
        <v>469</v>
      </c>
      <c r="D259" s="177" t="s">
        <v>103</v>
      </c>
      <c r="E259" s="178" t="s">
        <v>470</v>
      </c>
      <c r="F259" s="179" t="s">
        <v>471</v>
      </c>
      <c r="G259" s="180" t="s">
        <v>106</v>
      </c>
      <c r="H259" s="181">
        <v>1</v>
      </c>
      <c r="I259" s="182"/>
      <c r="J259" s="183">
        <f>ROUND(I259*H259,2)</f>
        <v>0</v>
      </c>
      <c r="K259" s="184"/>
      <c r="L259" s="38"/>
      <c r="M259" s="185" t="s">
        <v>1</v>
      </c>
      <c r="N259" s="186" t="s">
        <v>40</v>
      </c>
      <c r="O259" s="85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7">
        <f>S259*H259</f>
        <v>0</v>
      </c>
      <c r="U259" s="188" t="s">
        <v>1</v>
      </c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9" t="s">
        <v>107</v>
      </c>
      <c r="AT259" s="189" t="s">
        <v>103</v>
      </c>
      <c r="AU259" s="189" t="s">
        <v>75</v>
      </c>
      <c r="AY259" s="11" t="s">
        <v>108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1" t="s">
        <v>80</v>
      </c>
      <c r="BK259" s="190">
        <f>ROUND(I259*H259,2)</f>
        <v>0</v>
      </c>
      <c r="BL259" s="11" t="s">
        <v>107</v>
      </c>
      <c r="BM259" s="189" t="s">
        <v>472</v>
      </c>
    </row>
    <row r="260" s="2" customFormat="1">
      <c r="A260" s="32"/>
      <c r="B260" s="33"/>
      <c r="C260" s="34"/>
      <c r="D260" s="191" t="s">
        <v>110</v>
      </c>
      <c r="E260" s="34"/>
      <c r="F260" s="192" t="s">
        <v>473</v>
      </c>
      <c r="G260" s="34"/>
      <c r="H260" s="34"/>
      <c r="I260" s="193"/>
      <c r="J260" s="34"/>
      <c r="K260" s="34"/>
      <c r="L260" s="38"/>
      <c r="M260" s="194"/>
      <c r="N260" s="195"/>
      <c r="O260" s="85"/>
      <c r="P260" s="85"/>
      <c r="Q260" s="85"/>
      <c r="R260" s="85"/>
      <c r="S260" s="85"/>
      <c r="T260" s="85"/>
      <c r="U260" s="86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1" t="s">
        <v>110</v>
      </c>
      <c r="AU260" s="11" t="s">
        <v>75</v>
      </c>
    </row>
    <row r="261" s="2" customFormat="1" ht="16.5" customHeight="1">
      <c r="A261" s="32"/>
      <c r="B261" s="33"/>
      <c r="C261" s="177" t="s">
        <v>474</v>
      </c>
      <c r="D261" s="177" t="s">
        <v>103</v>
      </c>
      <c r="E261" s="178" t="s">
        <v>475</v>
      </c>
      <c r="F261" s="179" t="s">
        <v>476</v>
      </c>
      <c r="G261" s="180" t="s">
        <v>106</v>
      </c>
      <c r="H261" s="181">
        <v>1</v>
      </c>
      <c r="I261" s="182"/>
      <c r="J261" s="183">
        <f>ROUND(I261*H261,2)</f>
        <v>0</v>
      </c>
      <c r="K261" s="184"/>
      <c r="L261" s="38"/>
      <c r="M261" s="185" t="s">
        <v>1</v>
      </c>
      <c r="N261" s="186" t="s">
        <v>40</v>
      </c>
      <c r="O261" s="85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7">
        <f>S261*H261</f>
        <v>0</v>
      </c>
      <c r="U261" s="188" t="s">
        <v>1</v>
      </c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89" t="s">
        <v>107</v>
      </c>
      <c r="AT261" s="189" t="s">
        <v>103</v>
      </c>
      <c r="AU261" s="189" t="s">
        <v>75</v>
      </c>
      <c r="AY261" s="11" t="s">
        <v>108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1" t="s">
        <v>80</v>
      </c>
      <c r="BK261" s="190">
        <f>ROUND(I261*H261,2)</f>
        <v>0</v>
      </c>
      <c r="BL261" s="11" t="s">
        <v>107</v>
      </c>
      <c r="BM261" s="189" t="s">
        <v>477</v>
      </c>
    </row>
    <row r="262" s="2" customFormat="1">
      <c r="A262" s="32"/>
      <c r="B262" s="33"/>
      <c r="C262" s="34"/>
      <c r="D262" s="191" t="s">
        <v>110</v>
      </c>
      <c r="E262" s="34"/>
      <c r="F262" s="192" t="s">
        <v>478</v>
      </c>
      <c r="G262" s="34"/>
      <c r="H262" s="34"/>
      <c r="I262" s="193"/>
      <c r="J262" s="34"/>
      <c r="K262" s="34"/>
      <c r="L262" s="38"/>
      <c r="M262" s="194"/>
      <c r="N262" s="195"/>
      <c r="O262" s="85"/>
      <c r="P262" s="85"/>
      <c r="Q262" s="85"/>
      <c r="R262" s="85"/>
      <c r="S262" s="85"/>
      <c r="T262" s="85"/>
      <c r="U262" s="86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1" t="s">
        <v>110</v>
      </c>
      <c r="AU262" s="11" t="s">
        <v>75</v>
      </c>
    </row>
    <row r="263" s="2" customFormat="1" ht="16.5" customHeight="1">
      <c r="A263" s="32"/>
      <c r="B263" s="33"/>
      <c r="C263" s="177" t="s">
        <v>479</v>
      </c>
      <c r="D263" s="177" t="s">
        <v>103</v>
      </c>
      <c r="E263" s="178" t="s">
        <v>480</v>
      </c>
      <c r="F263" s="179" t="s">
        <v>481</v>
      </c>
      <c r="G263" s="180" t="s">
        <v>106</v>
      </c>
      <c r="H263" s="181">
        <v>1</v>
      </c>
      <c r="I263" s="182"/>
      <c r="J263" s="183">
        <f>ROUND(I263*H263,2)</f>
        <v>0</v>
      </c>
      <c r="K263" s="184"/>
      <c r="L263" s="38"/>
      <c r="M263" s="185" t="s">
        <v>1</v>
      </c>
      <c r="N263" s="186" t="s">
        <v>40</v>
      </c>
      <c r="O263" s="85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7">
        <f>S263*H263</f>
        <v>0</v>
      </c>
      <c r="U263" s="188" t="s">
        <v>1</v>
      </c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89" t="s">
        <v>107</v>
      </c>
      <c r="AT263" s="189" t="s">
        <v>103</v>
      </c>
      <c r="AU263" s="189" t="s">
        <v>75</v>
      </c>
      <c r="AY263" s="11" t="s">
        <v>108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1" t="s">
        <v>80</v>
      </c>
      <c r="BK263" s="190">
        <f>ROUND(I263*H263,2)</f>
        <v>0</v>
      </c>
      <c r="BL263" s="11" t="s">
        <v>107</v>
      </c>
      <c r="BM263" s="189" t="s">
        <v>482</v>
      </c>
    </row>
    <row r="264" s="2" customFormat="1">
      <c r="A264" s="32"/>
      <c r="B264" s="33"/>
      <c r="C264" s="34"/>
      <c r="D264" s="191" t="s">
        <v>110</v>
      </c>
      <c r="E264" s="34"/>
      <c r="F264" s="192" t="s">
        <v>483</v>
      </c>
      <c r="G264" s="34"/>
      <c r="H264" s="34"/>
      <c r="I264" s="193"/>
      <c r="J264" s="34"/>
      <c r="K264" s="34"/>
      <c r="L264" s="38"/>
      <c r="M264" s="194"/>
      <c r="N264" s="195"/>
      <c r="O264" s="85"/>
      <c r="P264" s="85"/>
      <c r="Q264" s="85"/>
      <c r="R264" s="85"/>
      <c r="S264" s="85"/>
      <c r="T264" s="85"/>
      <c r="U264" s="86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1" t="s">
        <v>110</v>
      </c>
      <c r="AU264" s="11" t="s">
        <v>75</v>
      </c>
    </row>
    <row r="265" s="2" customFormat="1" ht="16.5" customHeight="1">
      <c r="A265" s="32"/>
      <c r="B265" s="33"/>
      <c r="C265" s="177" t="s">
        <v>484</v>
      </c>
      <c r="D265" s="177" t="s">
        <v>103</v>
      </c>
      <c r="E265" s="178" t="s">
        <v>485</v>
      </c>
      <c r="F265" s="179" t="s">
        <v>486</v>
      </c>
      <c r="G265" s="180" t="s">
        <v>106</v>
      </c>
      <c r="H265" s="181">
        <v>1</v>
      </c>
      <c r="I265" s="182"/>
      <c r="J265" s="183">
        <f>ROUND(I265*H265,2)</f>
        <v>0</v>
      </c>
      <c r="K265" s="184"/>
      <c r="L265" s="38"/>
      <c r="M265" s="185" t="s">
        <v>1</v>
      </c>
      <c r="N265" s="186" t="s">
        <v>40</v>
      </c>
      <c r="O265" s="85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7">
        <f>S265*H265</f>
        <v>0</v>
      </c>
      <c r="U265" s="188" t="s">
        <v>1</v>
      </c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9" t="s">
        <v>107</v>
      </c>
      <c r="AT265" s="189" t="s">
        <v>103</v>
      </c>
      <c r="AU265" s="189" t="s">
        <v>75</v>
      </c>
      <c r="AY265" s="11" t="s">
        <v>108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1" t="s">
        <v>80</v>
      </c>
      <c r="BK265" s="190">
        <f>ROUND(I265*H265,2)</f>
        <v>0</v>
      </c>
      <c r="BL265" s="11" t="s">
        <v>107</v>
      </c>
      <c r="BM265" s="189" t="s">
        <v>487</v>
      </c>
    </row>
    <row r="266" s="2" customFormat="1">
      <c r="A266" s="32"/>
      <c r="B266" s="33"/>
      <c r="C266" s="34"/>
      <c r="D266" s="191" t="s">
        <v>110</v>
      </c>
      <c r="E266" s="34"/>
      <c r="F266" s="192" t="s">
        <v>488</v>
      </c>
      <c r="G266" s="34"/>
      <c r="H266" s="34"/>
      <c r="I266" s="193"/>
      <c r="J266" s="34"/>
      <c r="K266" s="34"/>
      <c r="L266" s="38"/>
      <c r="M266" s="194"/>
      <c r="N266" s="195"/>
      <c r="O266" s="85"/>
      <c r="P266" s="85"/>
      <c r="Q266" s="85"/>
      <c r="R266" s="85"/>
      <c r="S266" s="85"/>
      <c r="T266" s="85"/>
      <c r="U266" s="86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1" t="s">
        <v>110</v>
      </c>
      <c r="AU266" s="11" t="s">
        <v>75</v>
      </c>
    </row>
    <row r="267" s="2" customFormat="1" ht="16.5" customHeight="1">
      <c r="A267" s="32"/>
      <c r="B267" s="33"/>
      <c r="C267" s="177" t="s">
        <v>489</v>
      </c>
      <c r="D267" s="177" t="s">
        <v>103</v>
      </c>
      <c r="E267" s="178" t="s">
        <v>490</v>
      </c>
      <c r="F267" s="179" t="s">
        <v>491</v>
      </c>
      <c r="G267" s="180" t="s">
        <v>106</v>
      </c>
      <c r="H267" s="181">
        <v>1</v>
      </c>
      <c r="I267" s="182"/>
      <c r="J267" s="183">
        <f>ROUND(I267*H267,2)</f>
        <v>0</v>
      </c>
      <c r="K267" s="184"/>
      <c r="L267" s="38"/>
      <c r="M267" s="185" t="s">
        <v>1</v>
      </c>
      <c r="N267" s="186" t="s">
        <v>40</v>
      </c>
      <c r="O267" s="85"/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7">
        <f>S267*H267</f>
        <v>0</v>
      </c>
      <c r="U267" s="188" t="s">
        <v>1</v>
      </c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89" t="s">
        <v>107</v>
      </c>
      <c r="AT267" s="189" t="s">
        <v>103</v>
      </c>
      <c r="AU267" s="189" t="s">
        <v>75</v>
      </c>
      <c r="AY267" s="11" t="s">
        <v>108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1" t="s">
        <v>80</v>
      </c>
      <c r="BK267" s="190">
        <f>ROUND(I267*H267,2)</f>
        <v>0</v>
      </c>
      <c r="BL267" s="11" t="s">
        <v>107</v>
      </c>
      <c r="BM267" s="189" t="s">
        <v>492</v>
      </c>
    </row>
    <row r="268" s="2" customFormat="1">
      <c r="A268" s="32"/>
      <c r="B268" s="33"/>
      <c r="C268" s="34"/>
      <c r="D268" s="191" t="s">
        <v>110</v>
      </c>
      <c r="E268" s="34"/>
      <c r="F268" s="192" t="s">
        <v>493</v>
      </c>
      <c r="G268" s="34"/>
      <c r="H268" s="34"/>
      <c r="I268" s="193"/>
      <c r="J268" s="34"/>
      <c r="K268" s="34"/>
      <c r="L268" s="38"/>
      <c r="M268" s="194"/>
      <c r="N268" s="195"/>
      <c r="O268" s="85"/>
      <c r="P268" s="85"/>
      <c r="Q268" s="85"/>
      <c r="R268" s="85"/>
      <c r="S268" s="85"/>
      <c r="T268" s="85"/>
      <c r="U268" s="86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1" t="s">
        <v>110</v>
      </c>
      <c r="AU268" s="11" t="s">
        <v>75</v>
      </c>
    </row>
    <row r="269" s="2" customFormat="1" ht="16.5" customHeight="1">
      <c r="A269" s="32"/>
      <c r="B269" s="33"/>
      <c r="C269" s="177" t="s">
        <v>494</v>
      </c>
      <c r="D269" s="177" t="s">
        <v>103</v>
      </c>
      <c r="E269" s="178" t="s">
        <v>495</v>
      </c>
      <c r="F269" s="179" t="s">
        <v>496</v>
      </c>
      <c r="G269" s="180" t="s">
        <v>106</v>
      </c>
      <c r="H269" s="181">
        <v>1</v>
      </c>
      <c r="I269" s="182"/>
      <c r="J269" s="183">
        <f>ROUND(I269*H269,2)</f>
        <v>0</v>
      </c>
      <c r="K269" s="184"/>
      <c r="L269" s="38"/>
      <c r="M269" s="185" t="s">
        <v>1</v>
      </c>
      <c r="N269" s="186" t="s">
        <v>40</v>
      </c>
      <c r="O269" s="85"/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7">
        <f>S269*H269</f>
        <v>0</v>
      </c>
      <c r="U269" s="188" t="s">
        <v>1</v>
      </c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89" t="s">
        <v>107</v>
      </c>
      <c r="AT269" s="189" t="s">
        <v>103</v>
      </c>
      <c r="AU269" s="189" t="s">
        <v>75</v>
      </c>
      <c r="AY269" s="11" t="s">
        <v>108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1" t="s">
        <v>80</v>
      </c>
      <c r="BK269" s="190">
        <f>ROUND(I269*H269,2)</f>
        <v>0</v>
      </c>
      <c r="BL269" s="11" t="s">
        <v>107</v>
      </c>
      <c r="BM269" s="189" t="s">
        <v>497</v>
      </c>
    </row>
    <row r="270" s="2" customFormat="1">
      <c r="A270" s="32"/>
      <c r="B270" s="33"/>
      <c r="C270" s="34"/>
      <c r="D270" s="191" t="s">
        <v>110</v>
      </c>
      <c r="E270" s="34"/>
      <c r="F270" s="192" t="s">
        <v>498</v>
      </c>
      <c r="G270" s="34"/>
      <c r="H270" s="34"/>
      <c r="I270" s="193"/>
      <c r="J270" s="34"/>
      <c r="K270" s="34"/>
      <c r="L270" s="38"/>
      <c r="M270" s="194"/>
      <c r="N270" s="195"/>
      <c r="O270" s="85"/>
      <c r="P270" s="85"/>
      <c r="Q270" s="85"/>
      <c r="R270" s="85"/>
      <c r="S270" s="85"/>
      <c r="T270" s="85"/>
      <c r="U270" s="86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1" t="s">
        <v>110</v>
      </c>
      <c r="AU270" s="11" t="s">
        <v>75</v>
      </c>
    </row>
    <row r="271" s="2" customFormat="1" ht="21.75" customHeight="1">
      <c r="A271" s="32"/>
      <c r="B271" s="33"/>
      <c r="C271" s="177" t="s">
        <v>499</v>
      </c>
      <c r="D271" s="177" t="s">
        <v>103</v>
      </c>
      <c r="E271" s="178" t="s">
        <v>500</v>
      </c>
      <c r="F271" s="179" t="s">
        <v>501</v>
      </c>
      <c r="G271" s="180" t="s">
        <v>106</v>
      </c>
      <c r="H271" s="181">
        <v>1</v>
      </c>
      <c r="I271" s="182"/>
      <c r="J271" s="183">
        <f>ROUND(I271*H271,2)</f>
        <v>0</v>
      </c>
      <c r="K271" s="184"/>
      <c r="L271" s="38"/>
      <c r="M271" s="185" t="s">
        <v>1</v>
      </c>
      <c r="N271" s="186" t="s">
        <v>40</v>
      </c>
      <c r="O271" s="85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7">
        <f>S271*H271</f>
        <v>0</v>
      </c>
      <c r="U271" s="188" t="s">
        <v>1</v>
      </c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89" t="s">
        <v>107</v>
      </c>
      <c r="AT271" s="189" t="s">
        <v>103</v>
      </c>
      <c r="AU271" s="189" t="s">
        <v>75</v>
      </c>
      <c r="AY271" s="11" t="s">
        <v>108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1" t="s">
        <v>80</v>
      </c>
      <c r="BK271" s="190">
        <f>ROUND(I271*H271,2)</f>
        <v>0</v>
      </c>
      <c r="BL271" s="11" t="s">
        <v>107</v>
      </c>
      <c r="BM271" s="189" t="s">
        <v>502</v>
      </c>
    </row>
    <row r="272" s="2" customFormat="1">
      <c r="A272" s="32"/>
      <c r="B272" s="33"/>
      <c r="C272" s="34"/>
      <c r="D272" s="191" t="s">
        <v>110</v>
      </c>
      <c r="E272" s="34"/>
      <c r="F272" s="192" t="s">
        <v>503</v>
      </c>
      <c r="G272" s="34"/>
      <c r="H272" s="34"/>
      <c r="I272" s="193"/>
      <c r="J272" s="34"/>
      <c r="K272" s="34"/>
      <c r="L272" s="38"/>
      <c r="M272" s="194"/>
      <c r="N272" s="195"/>
      <c r="O272" s="85"/>
      <c r="P272" s="85"/>
      <c r="Q272" s="85"/>
      <c r="R272" s="85"/>
      <c r="S272" s="85"/>
      <c r="T272" s="85"/>
      <c r="U272" s="86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1" t="s">
        <v>110</v>
      </c>
      <c r="AU272" s="11" t="s">
        <v>75</v>
      </c>
    </row>
    <row r="273" s="2" customFormat="1" ht="16.5" customHeight="1">
      <c r="A273" s="32"/>
      <c r="B273" s="33"/>
      <c r="C273" s="177" t="s">
        <v>504</v>
      </c>
      <c r="D273" s="177" t="s">
        <v>103</v>
      </c>
      <c r="E273" s="178" t="s">
        <v>505</v>
      </c>
      <c r="F273" s="179" t="s">
        <v>506</v>
      </c>
      <c r="G273" s="180" t="s">
        <v>106</v>
      </c>
      <c r="H273" s="181">
        <v>1</v>
      </c>
      <c r="I273" s="182"/>
      <c r="J273" s="183">
        <f>ROUND(I273*H273,2)</f>
        <v>0</v>
      </c>
      <c r="K273" s="184"/>
      <c r="L273" s="38"/>
      <c r="M273" s="185" t="s">
        <v>1</v>
      </c>
      <c r="N273" s="186" t="s">
        <v>40</v>
      </c>
      <c r="O273" s="85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7">
        <f>S273*H273</f>
        <v>0</v>
      </c>
      <c r="U273" s="188" t="s">
        <v>1</v>
      </c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89" t="s">
        <v>107</v>
      </c>
      <c r="AT273" s="189" t="s">
        <v>103</v>
      </c>
      <c r="AU273" s="189" t="s">
        <v>75</v>
      </c>
      <c r="AY273" s="11" t="s">
        <v>108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1" t="s">
        <v>80</v>
      </c>
      <c r="BK273" s="190">
        <f>ROUND(I273*H273,2)</f>
        <v>0</v>
      </c>
      <c r="BL273" s="11" t="s">
        <v>107</v>
      </c>
      <c r="BM273" s="189" t="s">
        <v>507</v>
      </c>
    </row>
    <row r="274" s="2" customFormat="1">
      <c r="A274" s="32"/>
      <c r="B274" s="33"/>
      <c r="C274" s="34"/>
      <c r="D274" s="191" t="s">
        <v>110</v>
      </c>
      <c r="E274" s="34"/>
      <c r="F274" s="192" t="s">
        <v>508</v>
      </c>
      <c r="G274" s="34"/>
      <c r="H274" s="34"/>
      <c r="I274" s="193"/>
      <c r="J274" s="34"/>
      <c r="K274" s="34"/>
      <c r="L274" s="38"/>
      <c r="M274" s="194"/>
      <c r="N274" s="195"/>
      <c r="O274" s="85"/>
      <c r="P274" s="85"/>
      <c r="Q274" s="85"/>
      <c r="R274" s="85"/>
      <c r="S274" s="85"/>
      <c r="T274" s="85"/>
      <c r="U274" s="86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1" t="s">
        <v>110</v>
      </c>
      <c r="AU274" s="11" t="s">
        <v>75</v>
      </c>
    </row>
    <row r="275" s="2" customFormat="1" ht="21.75" customHeight="1">
      <c r="A275" s="32"/>
      <c r="B275" s="33"/>
      <c r="C275" s="177" t="s">
        <v>509</v>
      </c>
      <c r="D275" s="177" t="s">
        <v>103</v>
      </c>
      <c r="E275" s="178" t="s">
        <v>510</v>
      </c>
      <c r="F275" s="179" t="s">
        <v>511</v>
      </c>
      <c r="G275" s="180" t="s">
        <v>106</v>
      </c>
      <c r="H275" s="181">
        <v>1</v>
      </c>
      <c r="I275" s="182"/>
      <c r="J275" s="183">
        <f>ROUND(I275*H275,2)</f>
        <v>0</v>
      </c>
      <c r="K275" s="184"/>
      <c r="L275" s="38"/>
      <c r="M275" s="185" t="s">
        <v>1</v>
      </c>
      <c r="N275" s="186" t="s">
        <v>40</v>
      </c>
      <c r="O275" s="85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7">
        <f>S275*H275</f>
        <v>0</v>
      </c>
      <c r="U275" s="188" t="s">
        <v>1</v>
      </c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89" t="s">
        <v>107</v>
      </c>
      <c r="AT275" s="189" t="s">
        <v>103</v>
      </c>
      <c r="AU275" s="189" t="s">
        <v>75</v>
      </c>
      <c r="AY275" s="11" t="s">
        <v>108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1" t="s">
        <v>80</v>
      </c>
      <c r="BK275" s="190">
        <f>ROUND(I275*H275,2)</f>
        <v>0</v>
      </c>
      <c r="BL275" s="11" t="s">
        <v>107</v>
      </c>
      <c r="BM275" s="189" t="s">
        <v>512</v>
      </c>
    </row>
    <row r="276" s="2" customFormat="1">
      <c r="A276" s="32"/>
      <c r="B276" s="33"/>
      <c r="C276" s="34"/>
      <c r="D276" s="191" t="s">
        <v>110</v>
      </c>
      <c r="E276" s="34"/>
      <c r="F276" s="192" t="s">
        <v>513</v>
      </c>
      <c r="G276" s="34"/>
      <c r="H276" s="34"/>
      <c r="I276" s="193"/>
      <c r="J276" s="34"/>
      <c r="K276" s="34"/>
      <c r="L276" s="38"/>
      <c r="M276" s="194"/>
      <c r="N276" s="195"/>
      <c r="O276" s="85"/>
      <c r="P276" s="85"/>
      <c r="Q276" s="85"/>
      <c r="R276" s="85"/>
      <c r="S276" s="85"/>
      <c r="T276" s="85"/>
      <c r="U276" s="86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1" t="s">
        <v>110</v>
      </c>
      <c r="AU276" s="11" t="s">
        <v>75</v>
      </c>
    </row>
    <row r="277" s="2" customFormat="1" ht="21.75" customHeight="1">
      <c r="A277" s="32"/>
      <c r="B277" s="33"/>
      <c r="C277" s="177" t="s">
        <v>514</v>
      </c>
      <c r="D277" s="177" t="s">
        <v>103</v>
      </c>
      <c r="E277" s="178" t="s">
        <v>515</v>
      </c>
      <c r="F277" s="179" t="s">
        <v>516</v>
      </c>
      <c r="G277" s="180" t="s">
        <v>106</v>
      </c>
      <c r="H277" s="181">
        <v>1</v>
      </c>
      <c r="I277" s="182"/>
      <c r="J277" s="183">
        <f>ROUND(I277*H277,2)</f>
        <v>0</v>
      </c>
      <c r="K277" s="184"/>
      <c r="L277" s="38"/>
      <c r="M277" s="185" t="s">
        <v>1</v>
      </c>
      <c r="N277" s="186" t="s">
        <v>40</v>
      </c>
      <c r="O277" s="85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7">
        <f>S277*H277</f>
        <v>0</v>
      </c>
      <c r="U277" s="188" t="s">
        <v>1</v>
      </c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9" t="s">
        <v>107</v>
      </c>
      <c r="AT277" s="189" t="s">
        <v>103</v>
      </c>
      <c r="AU277" s="189" t="s">
        <v>75</v>
      </c>
      <c r="AY277" s="11" t="s">
        <v>108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1" t="s">
        <v>80</v>
      </c>
      <c r="BK277" s="190">
        <f>ROUND(I277*H277,2)</f>
        <v>0</v>
      </c>
      <c r="BL277" s="11" t="s">
        <v>107</v>
      </c>
      <c r="BM277" s="189" t="s">
        <v>517</v>
      </c>
    </row>
    <row r="278" s="2" customFormat="1">
      <c r="A278" s="32"/>
      <c r="B278" s="33"/>
      <c r="C278" s="34"/>
      <c r="D278" s="191" t="s">
        <v>110</v>
      </c>
      <c r="E278" s="34"/>
      <c r="F278" s="192" t="s">
        <v>518</v>
      </c>
      <c r="G278" s="34"/>
      <c r="H278" s="34"/>
      <c r="I278" s="193"/>
      <c r="J278" s="34"/>
      <c r="K278" s="34"/>
      <c r="L278" s="38"/>
      <c r="M278" s="194"/>
      <c r="N278" s="195"/>
      <c r="O278" s="85"/>
      <c r="P278" s="85"/>
      <c r="Q278" s="85"/>
      <c r="R278" s="85"/>
      <c r="S278" s="85"/>
      <c r="T278" s="85"/>
      <c r="U278" s="86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1" t="s">
        <v>110</v>
      </c>
      <c r="AU278" s="11" t="s">
        <v>75</v>
      </c>
    </row>
    <row r="279" s="2" customFormat="1" ht="16.5" customHeight="1">
      <c r="A279" s="32"/>
      <c r="B279" s="33"/>
      <c r="C279" s="177" t="s">
        <v>519</v>
      </c>
      <c r="D279" s="177" t="s">
        <v>103</v>
      </c>
      <c r="E279" s="178" t="s">
        <v>520</v>
      </c>
      <c r="F279" s="179" t="s">
        <v>521</v>
      </c>
      <c r="G279" s="180" t="s">
        <v>106</v>
      </c>
      <c r="H279" s="181">
        <v>44</v>
      </c>
      <c r="I279" s="182"/>
      <c r="J279" s="183">
        <f>ROUND(I279*H279,2)</f>
        <v>0</v>
      </c>
      <c r="K279" s="184"/>
      <c r="L279" s="38"/>
      <c r="M279" s="185" t="s">
        <v>1</v>
      </c>
      <c r="N279" s="186" t="s">
        <v>40</v>
      </c>
      <c r="O279" s="85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7">
        <f>S279*H279</f>
        <v>0</v>
      </c>
      <c r="U279" s="188" t="s">
        <v>1</v>
      </c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89" t="s">
        <v>107</v>
      </c>
      <c r="AT279" s="189" t="s">
        <v>103</v>
      </c>
      <c r="AU279" s="189" t="s">
        <v>75</v>
      </c>
      <c r="AY279" s="11" t="s">
        <v>108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1" t="s">
        <v>80</v>
      </c>
      <c r="BK279" s="190">
        <f>ROUND(I279*H279,2)</f>
        <v>0</v>
      </c>
      <c r="BL279" s="11" t="s">
        <v>107</v>
      </c>
      <c r="BM279" s="189" t="s">
        <v>522</v>
      </c>
    </row>
    <row r="280" s="2" customFormat="1">
      <c r="A280" s="32"/>
      <c r="B280" s="33"/>
      <c r="C280" s="34"/>
      <c r="D280" s="191" t="s">
        <v>110</v>
      </c>
      <c r="E280" s="34"/>
      <c r="F280" s="192" t="s">
        <v>523</v>
      </c>
      <c r="G280" s="34"/>
      <c r="H280" s="34"/>
      <c r="I280" s="193"/>
      <c r="J280" s="34"/>
      <c r="K280" s="34"/>
      <c r="L280" s="38"/>
      <c r="M280" s="194"/>
      <c r="N280" s="195"/>
      <c r="O280" s="85"/>
      <c r="P280" s="85"/>
      <c r="Q280" s="85"/>
      <c r="R280" s="85"/>
      <c r="S280" s="85"/>
      <c r="T280" s="85"/>
      <c r="U280" s="86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1" t="s">
        <v>110</v>
      </c>
      <c r="AU280" s="11" t="s">
        <v>75</v>
      </c>
    </row>
    <row r="281" s="2" customFormat="1" ht="21.75" customHeight="1">
      <c r="A281" s="32"/>
      <c r="B281" s="33"/>
      <c r="C281" s="177" t="s">
        <v>524</v>
      </c>
      <c r="D281" s="177" t="s">
        <v>103</v>
      </c>
      <c r="E281" s="178" t="s">
        <v>525</v>
      </c>
      <c r="F281" s="179" t="s">
        <v>526</v>
      </c>
      <c r="G281" s="180" t="s">
        <v>106</v>
      </c>
      <c r="H281" s="181">
        <v>1</v>
      </c>
      <c r="I281" s="182"/>
      <c r="J281" s="183">
        <f>ROUND(I281*H281,2)</f>
        <v>0</v>
      </c>
      <c r="K281" s="184"/>
      <c r="L281" s="38"/>
      <c r="M281" s="185" t="s">
        <v>1</v>
      </c>
      <c r="N281" s="186" t="s">
        <v>40</v>
      </c>
      <c r="O281" s="85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7">
        <f>S281*H281</f>
        <v>0</v>
      </c>
      <c r="U281" s="188" t="s">
        <v>1</v>
      </c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89" t="s">
        <v>107</v>
      </c>
      <c r="AT281" s="189" t="s">
        <v>103</v>
      </c>
      <c r="AU281" s="189" t="s">
        <v>75</v>
      </c>
      <c r="AY281" s="11" t="s">
        <v>108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1" t="s">
        <v>80</v>
      </c>
      <c r="BK281" s="190">
        <f>ROUND(I281*H281,2)</f>
        <v>0</v>
      </c>
      <c r="BL281" s="11" t="s">
        <v>107</v>
      </c>
      <c r="BM281" s="189" t="s">
        <v>527</v>
      </c>
    </row>
    <row r="282" s="2" customFormat="1">
      <c r="A282" s="32"/>
      <c r="B282" s="33"/>
      <c r="C282" s="34"/>
      <c r="D282" s="191" t="s">
        <v>110</v>
      </c>
      <c r="E282" s="34"/>
      <c r="F282" s="192" t="s">
        <v>528</v>
      </c>
      <c r="G282" s="34"/>
      <c r="H282" s="34"/>
      <c r="I282" s="193"/>
      <c r="J282" s="34"/>
      <c r="K282" s="34"/>
      <c r="L282" s="38"/>
      <c r="M282" s="194"/>
      <c r="N282" s="195"/>
      <c r="O282" s="85"/>
      <c r="P282" s="85"/>
      <c r="Q282" s="85"/>
      <c r="R282" s="85"/>
      <c r="S282" s="85"/>
      <c r="T282" s="85"/>
      <c r="U282" s="86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1" t="s">
        <v>110</v>
      </c>
      <c r="AU282" s="11" t="s">
        <v>75</v>
      </c>
    </row>
    <row r="283" s="2" customFormat="1" ht="16.5" customHeight="1">
      <c r="A283" s="32"/>
      <c r="B283" s="33"/>
      <c r="C283" s="177" t="s">
        <v>529</v>
      </c>
      <c r="D283" s="177" t="s">
        <v>103</v>
      </c>
      <c r="E283" s="178" t="s">
        <v>530</v>
      </c>
      <c r="F283" s="179" t="s">
        <v>531</v>
      </c>
      <c r="G283" s="180" t="s">
        <v>106</v>
      </c>
      <c r="H283" s="181">
        <v>1</v>
      </c>
      <c r="I283" s="182"/>
      <c r="J283" s="183">
        <f>ROUND(I283*H283,2)</f>
        <v>0</v>
      </c>
      <c r="K283" s="184"/>
      <c r="L283" s="38"/>
      <c r="M283" s="185" t="s">
        <v>1</v>
      </c>
      <c r="N283" s="186" t="s">
        <v>40</v>
      </c>
      <c r="O283" s="85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7">
        <f>S283*H283</f>
        <v>0</v>
      </c>
      <c r="U283" s="188" t="s">
        <v>1</v>
      </c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9" t="s">
        <v>107</v>
      </c>
      <c r="AT283" s="189" t="s">
        <v>103</v>
      </c>
      <c r="AU283" s="189" t="s">
        <v>75</v>
      </c>
      <c r="AY283" s="11" t="s">
        <v>108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1" t="s">
        <v>80</v>
      </c>
      <c r="BK283" s="190">
        <f>ROUND(I283*H283,2)</f>
        <v>0</v>
      </c>
      <c r="BL283" s="11" t="s">
        <v>107</v>
      </c>
      <c r="BM283" s="189" t="s">
        <v>532</v>
      </c>
    </row>
    <row r="284" s="2" customFormat="1">
      <c r="A284" s="32"/>
      <c r="B284" s="33"/>
      <c r="C284" s="34"/>
      <c r="D284" s="191" t="s">
        <v>110</v>
      </c>
      <c r="E284" s="34"/>
      <c r="F284" s="192" t="s">
        <v>533</v>
      </c>
      <c r="G284" s="34"/>
      <c r="H284" s="34"/>
      <c r="I284" s="193"/>
      <c r="J284" s="34"/>
      <c r="K284" s="34"/>
      <c r="L284" s="38"/>
      <c r="M284" s="194"/>
      <c r="N284" s="195"/>
      <c r="O284" s="85"/>
      <c r="P284" s="85"/>
      <c r="Q284" s="85"/>
      <c r="R284" s="85"/>
      <c r="S284" s="85"/>
      <c r="T284" s="85"/>
      <c r="U284" s="86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1" t="s">
        <v>110</v>
      </c>
      <c r="AU284" s="11" t="s">
        <v>75</v>
      </c>
    </row>
    <row r="285" s="2" customFormat="1" ht="16.5" customHeight="1">
      <c r="A285" s="32"/>
      <c r="B285" s="33"/>
      <c r="C285" s="177" t="s">
        <v>534</v>
      </c>
      <c r="D285" s="177" t="s">
        <v>103</v>
      </c>
      <c r="E285" s="178" t="s">
        <v>535</v>
      </c>
      <c r="F285" s="179" t="s">
        <v>536</v>
      </c>
      <c r="G285" s="180" t="s">
        <v>106</v>
      </c>
      <c r="H285" s="181">
        <v>114</v>
      </c>
      <c r="I285" s="182"/>
      <c r="J285" s="183">
        <f>ROUND(I285*H285,2)</f>
        <v>0</v>
      </c>
      <c r="K285" s="184"/>
      <c r="L285" s="38"/>
      <c r="M285" s="185" t="s">
        <v>1</v>
      </c>
      <c r="N285" s="186" t="s">
        <v>40</v>
      </c>
      <c r="O285" s="85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7">
        <f>S285*H285</f>
        <v>0</v>
      </c>
      <c r="U285" s="188" t="s">
        <v>1</v>
      </c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89" t="s">
        <v>107</v>
      </c>
      <c r="AT285" s="189" t="s">
        <v>103</v>
      </c>
      <c r="AU285" s="189" t="s">
        <v>75</v>
      </c>
      <c r="AY285" s="11" t="s">
        <v>108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1" t="s">
        <v>80</v>
      </c>
      <c r="BK285" s="190">
        <f>ROUND(I285*H285,2)</f>
        <v>0</v>
      </c>
      <c r="BL285" s="11" t="s">
        <v>107</v>
      </c>
      <c r="BM285" s="189" t="s">
        <v>537</v>
      </c>
    </row>
    <row r="286" s="2" customFormat="1">
      <c r="A286" s="32"/>
      <c r="B286" s="33"/>
      <c r="C286" s="34"/>
      <c r="D286" s="191" t="s">
        <v>110</v>
      </c>
      <c r="E286" s="34"/>
      <c r="F286" s="192" t="s">
        <v>538</v>
      </c>
      <c r="G286" s="34"/>
      <c r="H286" s="34"/>
      <c r="I286" s="193"/>
      <c r="J286" s="34"/>
      <c r="K286" s="34"/>
      <c r="L286" s="38"/>
      <c r="M286" s="194"/>
      <c r="N286" s="195"/>
      <c r="O286" s="85"/>
      <c r="P286" s="85"/>
      <c r="Q286" s="85"/>
      <c r="R286" s="85"/>
      <c r="S286" s="85"/>
      <c r="T286" s="85"/>
      <c r="U286" s="86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1" t="s">
        <v>110</v>
      </c>
      <c r="AU286" s="11" t="s">
        <v>75</v>
      </c>
    </row>
    <row r="287" s="2" customFormat="1" ht="24.15" customHeight="1">
      <c r="A287" s="32"/>
      <c r="B287" s="33"/>
      <c r="C287" s="177" t="s">
        <v>539</v>
      </c>
      <c r="D287" s="177" t="s">
        <v>103</v>
      </c>
      <c r="E287" s="178" t="s">
        <v>540</v>
      </c>
      <c r="F287" s="179" t="s">
        <v>541</v>
      </c>
      <c r="G287" s="180" t="s">
        <v>106</v>
      </c>
      <c r="H287" s="181">
        <v>1</v>
      </c>
      <c r="I287" s="182"/>
      <c r="J287" s="183">
        <f>ROUND(I287*H287,2)</f>
        <v>0</v>
      </c>
      <c r="K287" s="184"/>
      <c r="L287" s="38"/>
      <c r="M287" s="185" t="s">
        <v>1</v>
      </c>
      <c r="N287" s="186" t="s">
        <v>40</v>
      </c>
      <c r="O287" s="85"/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7">
        <f>S287*H287</f>
        <v>0</v>
      </c>
      <c r="U287" s="188" t="s">
        <v>1</v>
      </c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89" t="s">
        <v>107</v>
      </c>
      <c r="AT287" s="189" t="s">
        <v>103</v>
      </c>
      <c r="AU287" s="189" t="s">
        <v>75</v>
      </c>
      <c r="AY287" s="11" t="s">
        <v>108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1" t="s">
        <v>80</v>
      </c>
      <c r="BK287" s="190">
        <f>ROUND(I287*H287,2)</f>
        <v>0</v>
      </c>
      <c r="BL287" s="11" t="s">
        <v>107</v>
      </c>
      <c r="BM287" s="189" t="s">
        <v>542</v>
      </c>
    </row>
    <row r="288" s="2" customFormat="1">
      <c r="A288" s="32"/>
      <c r="B288" s="33"/>
      <c r="C288" s="34"/>
      <c r="D288" s="191" t="s">
        <v>110</v>
      </c>
      <c r="E288" s="34"/>
      <c r="F288" s="192" t="s">
        <v>543</v>
      </c>
      <c r="G288" s="34"/>
      <c r="H288" s="34"/>
      <c r="I288" s="193"/>
      <c r="J288" s="34"/>
      <c r="K288" s="34"/>
      <c r="L288" s="38"/>
      <c r="M288" s="194"/>
      <c r="N288" s="195"/>
      <c r="O288" s="85"/>
      <c r="P288" s="85"/>
      <c r="Q288" s="85"/>
      <c r="R288" s="85"/>
      <c r="S288" s="85"/>
      <c r="T288" s="85"/>
      <c r="U288" s="86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1" t="s">
        <v>110</v>
      </c>
      <c r="AU288" s="11" t="s">
        <v>75</v>
      </c>
    </row>
    <row r="289" s="2" customFormat="1" ht="16.5" customHeight="1">
      <c r="A289" s="32"/>
      <c r="B289" s="33"/>
      <c r="C289" s="177" t="s">
        <v>544</v>
      </c>
      <c r="D289" s="177" t="s">
        <v>103</v>
      </c>
      <c r="E289" s="178" t="s">
        <v>545</v>
      </c>
      <c r="F289" s="179" t="s">
        <v>546</v>
      </c>
      <c r="G289" s="180" t="s">
        <v>106</v>
      </c>
      <c r="H289" s="181">
        <v>1</v>
      </c>
      <c r="I289" s="182"/>
      <c r="J289" s="183">
        <f>ROUND(I289*H289,2)</f>
        <v>0</v>
      </c>
      <c r="K289" s="184"/>
      <c r="L289" s="38"/>
      <c r="M289" s="185" t="s">
        <v>1</v>
      </c>
      <c r="N289" s="186" t="s">
        <v>40</v>
      </c>
      <c r="O289" s="85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7">
        <f>S289*H289</f>
        <v>0</v>
      </c>
      <c r="U289" s="188" t="s">
        <v>1</v>
      </c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89" t="s">
        <v>107</v>
      </c>
      <c r="AT289" s="189" t="s">
        <v>103</v>
      </c>
      <c r="AU289" s="189" t="s">
        <v>75</v>
      </c>
      <c r="AY289" s="11" t="s">
        <v>108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1" t="s">
        <v>80</v>
      </c>
      <c r="BK289" s="190">
        <f>ROUND(I289*H289,2)</f>
        <v>0</v>
      </c>
      <c r="BL289" s="11" t="s">
        <v>107</v>
      </c>
      <c r="BM289" s="189" t="s">
        <v>547</v>
      </c>
    </row>
    <row r="290" s="2" customFormat="1">
      <c r="A290" s="32"/>
      <c r="B290" s="33"/>
      <c r="C290" s="34"/>
      <c r="D290" s="191" t="s">
        <v>110</v>
      </c>
      <c r="E290" s="34"/>
      <c r="F290" s="192" t="s">
        <v>548</v>
      </c>
      <c r="G290" s="34"/>
      <c r="H290" s="34"/>
      <c r="I290" s="193"/>
      <c r="J290" s="34"/>
      <c r="K290" s="34"/>
      <c r="L290" s="38"/>
      <c r="M290" s="194"/>
      <c r="N290" s="195"/>
      <c r="O290" s="85"/>
      <c r="P290" s="85"/>
      <c r="Q290" s="85"/>
      <c r="R290" s="85"/>
      <c r="S290" s="85"/>
      <c r="T290" s="85"/>
      <c r="U290" s="86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1" t="s">
        <v>110</v>
      </c>
      <c r="AU290" s="11" t="s">
        <v>75</v>
      </c>
    </row>
    <row r="291" s="2" customFormat="1" ht="16.5" customHeight="1">
      <c r="A291" s="32"/>
      <c r="B291" s="33"/>
      <c r="C291" s="177" t="s">
        <v>549</v>
      </c>
      <c r="D291" s="177" t="s">
        <v>103</v>
      </c>
      <c r="E291" s="178" t="s">
        <v>550</v>
      </c>
      <c r="F291" s="179" t="s">
        <v>551</v>
      </c>
      <c r="G291" s="180" t="s">
        <v>106</v>
      </c>
      <c r="H291" s="181">
        <v>1</v>
      </c>
      <c r="I291" s="182"/>
      <c r="J291" s="183">
        <f>ROUND(I291*H291,2)</f>
        <v>0</v>
      </c>
      <c r="K291" s="184"/>
      <c r="L291" s="38"/>
      <c r="M291" s="185" t="s">
        <v>1</v>
      </c>
      <c r="N291" s="186" t="s">
        <v>40</v>
      </c>
      <c r="O291" s="85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7">
        <f>S291*H291</f>
        <v>0</v>
      </c>
      <c r="U291" s="188" t="s">
        <v>1</v>
      </c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89" t="s">
        <v>107</v>
      </c>
      <c r="AT291" s="189" t="s">
        <v>103</v>
      </c>
      <c r="AU291" s="189" t="s">
        <v>75</v>
      </c>
      <c r="AY291" s="11" t="s">
        <v>108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1" t="s">
        <v>80</v>
      </c>
      <c r="BK291" s="190">
        <f>ROUND(I291*H291,2)</f>
        <v>0</v>
      </c>
      <c r="BL291" s="11" t="s">
        <v>107</v>
      </c>
      <c r="BM291" s="189" t="s">
        <v>552</v>
      </c>
    </row>
    <row r="292" s="2" customFormat="1">
      <c r="A292" s="32"/>
      <c r="B292" s="33"/>
      <c r="C292" s="34"/>
      <c r="D292" s="191" t="s">
        <v>110</v>
      </c>
      <c r="E292" s="34"/>
      <c r="F292" s="192" t="s">
        <v>553</v>
      </c>
      <c r="G292" s="34"/>
      <c r="H292" s="34"/>
      <c r="I292" s="193"/>
      <c r="J292" s="34"/>
      <c r="K292" s="34"/>
      <c r="L292" s="38"/>
      <c r="M292" s="194"/>
      <c r="N292" s="195"/>
      <c r="O292" s="85"/>
      <c r="P292" s="85"/>
      <c r="Q292" s="85"/>
      <c r="R292" s="85"/>
      <c r="S292" s="85"/>
      <c r="T292" s="85"/>
      <c r="U292" s="86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1" t="s">
        <v>110</v>
      </c>
      <c r="AU292" s="11" t="s">
        <v>75</v>
      </c>
    </row>
    <row r="293" s="2" customFormat="1" ht="16.5" customHeight="1">
      <c r="A293" s="32"/>
      <c r="B293" s="33"/>
      <c r="C293" s="177" t="s">
        <v>554</v>
      </c>
      <c r="D293" s="177" t="s">
        <v>103</v>
      </c>
      <c r="E293" s="178" t="s">
        <v>555</v>
      </c>
      <c r="F293" s="179" t="s">
        <v>556</v>
      </c>
      <c r="G293" s="180" t="s">
        <v>106</v>
      </c>
      <c r="H293" s="181">
        <v>1</v>
      </c>
      <c r="I293" s="182"/>
      <c r="J293" s="183">
        <f>ROUND(I293*H293,2)</f>
        <v>0</v>
      </c>
      <c r="K293" s="184"/>
      <c r="L293" s="38"/>
      <c r="M293" s="185" t="s">
        <v>1</v>
      </c>
      <c r="N293" s="186" t="s">
        <v>40</v>
      </c>
      <c r="O293" s="85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7">
        <f>S293*H293</f>
        <v>0</v>
      </c>
      <c r="U293" s="188" t="s">
        <v>1</v>
      </c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89" t="s">
        <v>107</v>
      </c>
      <c r="AT293" s="189" t="s">
        <v>103</v>
      </c>
      <c r="AU293" s="189" t="s">
        <v>75</v>
      </c>
      <c r="AY293" s="11" t="s">
        <v>108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1" t="s">
        <v>80</v>
      </c>
      <c r="BK293" s="190">
        <f>ROUND(I293*H293,2)</f>
        <v>0</v>
      </c>
      <c r="BL293" s="11" t="s">
        <v>107</v>
      </c>
      <c r="BM293" s="189" t="s">
        <v>557</v>
      </c>
    </row>
    <row r="294" s="2" customFormat="1">
      <c r="A294" s="32"/>
      <c r="B294" s="33"/>
      <c r="C294" s="34"/>
      <c r="D294" s="191" t="s">
        <v>110</v>
      </c>
      <c r="E294" s="34"/>
      <c r="F294" s="192" t="s">
        <v>558</v>
      </c>
      <c r="G294" s="34"/>
      <c r="H294" s="34"/>
      <c r="I294" s="193"/>
      <c r="J294" s="34"/>
      <c r="K294" s="34"/>
      <c r="L294" s="38"/>
      <c r="M294" s="194"/>
      <c r="N294" s="195"/>
      <c r="O294" s="85"/>
      <c r="P294" s="85"/>
      <c r="Q294" s="85"/>
      <c r="R294" s="85"/>
      <c r="S294" s="85"/>
      <c r="T294" s="85"/>
      <c r="U294" s="86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1" t="s">
        <v>110</v>
      </c>
      <c r="AU294" s="11" t="s">
        <v>75</v>
      </c>
    </row>
    <row r="295" s="2" customFormat="1" ht="16.5" customHeight="1">
      <c r="A295" s="32"/>
      <c r="B295" s="33"/>
      <c r="C295" s="177" t="s">
        <v>559</v>
      </c>
      <c r="D295" s="177" t="s">
        <v>103</v>
      </c>
      <c r="E295" s="178" t="s">
        <v>560</v>
      </c>
      <c r="F295" s="179" t="s">
        <v>561</v>
      </c>
      <c r="G295" s="180" t="s">
        <v>106</v>
      </c>
      <c r="H295" s="181">
        <v>12</v>
      </c>
      <c r="I295" s="182"/>
      <c r="J295" s="183">
        <f>ROUND(I295*H295,2)</f>
        <v>0</v>
      </c>
      <c r="K295" s="184"/>
      <c r="L295" s="38"/>
      <c r="M295" s="185" t="s">
        <v>1</v>
      </c>
      <c r="N295" s="186" t="s">
        <v>40</v>
      </c>
      <c r="O295" s="85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7">
        <f>S295*H295</f>
        <v>0</v>
      </c>
      <c r="U295" s="188" t="s">
        <v>1</v>
      </c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9" t="s">
        <v>107</v>
      </c>
      <c r="AT295" s="189" t="s">
        <v>103</v>
      </c>
      <c r="AU295" s="189" t="s">
        <v>75</v>
      </c>
      <c r="AY295" s="11" t="s">
        <v>108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1" t="s">
        <v>80</v>
      </c>
      <c r="BK295" s="190">
        <f>ROUND(I295*H295,2)</f>
        <v>0</v>
      </c>
      <c r="BL295" s="11" t="s">
        <v>107</v>
      </c>
      <c r="BM295" s="189" t="s">
        <v>562</v>
      </c>
    </row>
    <row r="296" s="2" customFormat="1">
      <c r="A296" s="32"/>
      <c r="B296" s="33"/>
      <c r="C296" s="34"/>
      <c r="D296" s="191" t="s">
        <v>110</v>
      </c>
      <c r="E296" s="34"/>
      <c r="F296" s="192" t="s">
        <v>563</v>
      </c>
      <c r="G296" s="34"/>
      <c r="H296" s="34"/>
      <c r="I296" s="193"/>
      <c r="J296" s="34"/>
      <c r="K296" s="34"/>
      <c r="L296" s="38"/>
      <c r="M296" s="194"/>
      <c r="N296" s="195"/>
      <c r="O296" s="85"/>
      <c r="P296" s="85"/>
      <c r="Q296" s="85"/>
      <c r="R296" s="85"/>
      <c r="S296" s="85"/>
      <c r="T296" s="85"/>
      <c r="U296" s="86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1" t="s">
        <v>110</v>
      </c>
      <c r="AU296" s="11" t="s">
        <v>75</v>
      </c>
    </row>
    <row r="297" s="2" customFormat="1" ht="16.5" customHeight="1">
      <c r="A297" s="32"/>
      <c r="B297" s="33"/>
      <c r="C297" s="177" t="s">
        <v>564</v>
      </c>
      <c r="D297" s="177" t="s">
        <v>103</v>
      </c>
      <c r="E297" s="178" t="s">
        <v>565</v>
      </c>
      <c r="F297" s="179" t="s">
        <v>566</v>
      </c>
      <c r="G297" s="180" t="s">
        <v>106</v>
      </c>
      <c r="H297" s="181">
        <v>1</v>
      </c>
      <c r="I297" s="182"/>
      <c r="J297" s="183">
        <f>ROUND(I297*H297,2)</f>
        <v>0</v>
      </c>
      <c r="K297" s="184"/>
      <c r="L297" s="38"/>
      <c r="M297" s="185" t="s">
        <v>1</v>
      </c>
      <c r="N297" s="186" t="s">
        <v>40</v>
      </c>
      <c r="O297" s="85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7">
        <f>S297*H297</f>
        <v>0</v>
      </c>
      <c r="U297" s="188" t="s">
        <v>1</v>
      </c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9" t="s">
        <v>107</v>
      </c>
      <c r="AT297" s="189" t="s">
        <v>103</v>
      </c>
      <c r="AU297" s="189" t="s">
        <v>75</v>
      </c>
      <c r="AY297" s="11" t="s">
        <v>108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1" t="s">
        <v>80</v>
      </c>
      <c r="BK297" s="190">
        <f>ROUND(I297*H297,2)</f>
        <v>0</v>
      </c>
      <c r="BL297" s="11" t="s">
        <v>107</v>
      </c>
      <c r="BM297" s="189" t="s">
        <v>567</v>
      </c>
    </row>
    <row r="298" s="2" customFormat="1">
      <c r="A298" s="32"/>
      <c r="B298" s="33"/>
      <c r="C298" s="34"/>
      <c r="D298" s="191" t="s">
        <v>110</v>
      </c>
      <c r="E298" s="34"/>
      <c r="F298" s="192" t="s">
        <v>568</v>
      </c>
      <c r="G298" s="34"/>
      <c r="H298" s="34"/>
      <c r="I298" s="193"/>
      <c r="J298" s="34"/>
      <c r="K298" s="34"/>
      <c r="L298" s="38"/>
      <c r="M298" s="194"/>
      <c r="N298" s="195"/>
      <c r="O298" s="85"/>
      <c r="P298" s="85"/>
      <c r="Q298" s="85"/>
      <c r="R298" s="85"/>
      <c r="S298" s="85"/>
      <c r="T298" s="85"/>
      <c r="U298" s="86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1" t="s">
        <v>110</v>
      </c>
      <c r="AU298" s="11" t="s">
        <v>75</v>
      </c>
    </row>
    <row r="299" s="2" customFormat="1" ht="16.5" customHeight="1">
      <c r="A299" s="32"/>
      <c r="B299" s="33"/>
      <c r="C299" s="177" t="s">
        <v>569</v>
      </c>
      <c r="D299" s="177" t="s">
        <v>103</v>
      </c>
      <c r="E299" s="178" t="s">
        <v>570</v>
      </c>
      <c r="F299" s="179" t="s">
        <v>571</v>
      </c>
      <c r="G299" s="180" t="s">
        <v>106</v>
      </c>
      <c r="H299" s="181">
        <v>1</v>
      </c>
      <c r="I299" s="182"/>
      <c r="J299" s="183">
        <f>ROUND(I299*H299,2)</f>
        <v>0</v>
      </c>
      <c r="K299" s="184"/>
      <c r="L299" s="38"/>
      <c r="M299" s="185" t="s">
        <v>1</v>
      </c>
      <c r="N299" s="186" t="s">
        <v>40</v>
      </c>
      <c r="O299" s="85"/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7">
        <f>S299*H299</f>
        <v>0</v>
      </c>
      <c r="U299" s="188" t="s">
        <v>1</v>
      </c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9" t="s">
        <v>107</v>
      </c>
      <c r="AT299" s="189" t="s">
        <v>103</v>
      </c>
      <c r="AU299" s="189" t="s">
        <v>75</v>
      </c>
      <c r="AY299" s="11" t="s">
        <v>108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1" t="s">
        <v>80</v>
      </c>
      <c r="BK299" s="190">
        <f>ROUND(I299*H299,2)</f>
        <v>0</v>
      </c>
      <c r="BL299" s="11" t="s">
        <v>107</v>
      </c>
      <c r="BM299" s="189" t="s">
        <v>572</v>
      </c>
    </row>
    <row r="300" s="2" customFormat="1">
      <c r="A300" s="32"/>
      <c r="B300" s="33"/>
      <c r="C300" s="34"/>
      <c r="D300" s="191" t="s">
        <v>110</v>
      </c>
      <c r="E300" s="34"/>
      <c r="F300" s="192" t="s">
        <v>573</v>
      </c>
      <c r="G300" s="34"/>
      <c r="H300" s="34"/>
      <c r="I300" s="193"/>
      <c r="J300" s="34"/>
      <c r="K300" s="34"/>
      <c r="L300" s="38"/>
      <c r="M300" s="194"/>
      <c r="N300" s="195"/>
      <c r="O300" s="85"/>
      <c r="P300" s="85"/>
      <c r="Q300" s="85"/>
      <c r="R300" s="85"/>
      <c r="S300" s="85"/>
      <c r="T300" s="85"/>
      <c r="U300" s="86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T300" s="11" t="s">
        <v>110</v>
      </c>
      <c r="AU300" s="11" t="s">
        <v>75</v>
      </c>
    </row>
    <row r="301" s="2" customFormat="1" ht="16.5" customHeight="1">
      <c r="A301" s="32"/>
      <c r="B301" s="33"/>
      <c r="C301" s="177" t="s">
        <v>574</v>
      </c>
      <c r="D301" s="177" t="s">
        <v>103</v>
      </c>
      <c r="E301" s="178" t="s">
        <v>575</v>
      </c>
      <c r="F301" s="179" t="s">
        <v>576</v>
      </c>
      <c r="G301" s="180" t="s">
        <v>106</v>
      </c>
      <c r="H301" s="181">
        <v>1</v>
      </c>
      <c r="I301" s="182"/>
      <c r="J301" s="183">
        <f>ROUND(I301*H301,2)</f>
        <v>0</v>
      </c>
      <c r="K301" s="184"/>
      <c r="L301" s="38"/>
      <c r="M301" s="185" t="s">
        <v>1</v>
      </c>
      <c r="N301" s="186" t="s">
        <v>40</v>
      </c>
      <c r="O301" s="85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7">
        <f>S301*H301</f>
        <v>0</v>
      </c>
      <c r="U301" s="188" t="s">
        <v>1</v>
      </c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89" t="s">
        <v>107</v>
      </c>
      <c r="AT301" s="189" t="s">
        <v>103</v>
      </c>
      <c r="AU301" s="189" t="s">
        <v>75</v>
      </c>
      <c r="AY301" s="11" t="s">
        <v>108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1" t="s">
        <v>80</v>
      </c>
      <c r="BK301" s="190">
        <f>ROUND(I301*H301,2)</f>
        <v>0</v>
      </c>
      <c r="BL301" s="11" t="s">
        <v>107</v>
      </c>
      <c r="BM301" s="189" t="s">
        <v>577</v>
      </c>
    </row>
    <row r="302" s="2" customFormat="1">
      <c r="A302" s="32"/>
      <c r="B302" s="33"/>
      <c r="C302" s="34"/>
      <c r="D302" s="191" t="s">
        <v>110</v>
      </c>
      <c r="E302" s="34"/>
      <c r="F302" s="192" t="s">
        <v>578</v>
      </c>
      <c r="G302" s="34"/>
      <c r="H302" s="34"/>
      <c r="I302" s="193"/>
      <c r="J302" s="34"/>
      <c r="K302" s="34"/>
      <c r="L302" s="38"/>
      <c r="M302" s="194"/>
      <c r="N302" s="195"/>
      <c r="O302" s="85"/>
      <c r="P302" s="85"/>
      <c r="Q302" s="85"/>
      <c r="R302" s="85"/>
      <c r="S302" s="85"/>
      <c r="T302" s="85"/>
      <c r="U302" s="86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1" t="s">
        <v>110</v>
      </c>
      <c r="AU302" s="11" t="s">
        <v>75</v>
      </c>
    </row>
    <row r="303" s="2" customFormat="1" ht="16.5" customHeight="1">
      <c r="A303" s="32"/>
      <c r="B303" s="33"/>
      <c r="C303" s="177" t="s">
        <v>579</v>
      </c>
      <c r="D303" s="177" t="s">
        <v>103</v>
      </c>
      <c r="E303" s="178" t="s">
        <v>580</v>
      </c>
      <c r="F303" s="179" t="s">
        <v>581</v>
      </c>
      <c r="G303" s="180" t="s">
        <v>106</v>
      </c>
      <c r="H303" s="181">
        <v>1</v>
      </c>
      <c r="I303" s="182"/>
      <c r="J303" s="183">
        <f>ROUND(I303*H303,2)</f>
        <v>0</v>
      </c>
      <c r="K303" s="184"/>
      <c r="L303" s="38"/>
      <c r="M303" s="185" t="s">
        <v>1</v>
      </c>
      <c r="N303" s="186" t="s">
        <v>40</v>
      </c>
      <c r="O303" s="85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7">
        <f>S303*H303</f>
        <v>0</v>
      </c>
      <c r="U303" s="188" t="s">
        <v>1</v>
      </c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89" t="s">
        <v>107</v>
      </c>
      <c r="AT303" s="189" t="s">
        <v>103</v>
      </c>
      <c r="AU303" s="189" t="s">
        <v>75</v>
      </c>
      <c r="AY303" s="11" t="s">
        <v>108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1" t="s">
        <v>80</v>
      </c>
      <c r="BK303" s="190">
        <f>ROUND(I303*H303,2)</f>
        <v>0</v>
      </c>
      <c r="BL303" s="11" t="s">
        <v>107</v>
      </c>
      <c r="BM303" s="189" t="s">
        <v>582</v>
      </c>
    </row>
    <row r="304" s="2" customFormat="1">
      <c r="A304" s="32"/>
      <c r="B304" s="33"/>
      <c r="C304" s="34"/>
      <c r="D304" s="191" t="s">
        <v>110</v>
      </c>
      <c r="E304" s="34"/>
      <c r="F304" s="192" t="s">
        <v>583</v>
      </c>
      <c r="G304" s="34"/>
      <c r="H304" s="34"/>
      <c r="I304" s="193"/>
      <c r="J304" s="34"/>
      <c r="K304" s="34"/>
      <c r="L304" s="38"/>
      <c r="M304" s="194"/>
      <c r="N304" s="195"/>
      <c r="O304" s="85"/>
      <c r="P304" s="85"/>
      <c r="Q304" s="85"/>
      <c r="R304" s="85"/>
      <c r="S304" s="85"/>
      <c r="T304" s="85"/>
      <c r="U304" s="86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1" t="s">
        <v>110</v>
      </c>
      <c r="AU304" s="11" t="s">
        <v>75</v>
      </c>
    </row>
    <row r="305" s="2" customFormat="1" ht="16.5" customHeight="1">
      <c r="A305" s="32"/>
      <c r="B305" s="33"/>
      <c r="C305" s="177" t="s">
        <v>584</v>
      </c>
      <c r="D305" s="177" t="s">
        <v>103</v>
      </c>
      <c r="E305" s="178" t="s">
        <v>585</v>
      </c>
      <c r="F305" s="179" t="s">
        <v>586</v>
      </c>
      <c r="G305" s="180" t="s">
        <v>106</v>
      </c>
      <c r="H305" s="181">
        <v>1</v>
      </c>
      <c r="I305" s="182"/>
      <c r="J305" s="183">
        <f>ROUND(I305*H305,2)</f>
        <v>0</v>
      </c>
      <c r="K305" s="184"/>
      <c r="L305" s="38"/>
      <c r="M305" s="185" t="s">
        <v>1</v>
      </c>
      <c r="N305" s="186" t="s">
        <v>40</v>
      </c>
      <c r="O305" s="85"/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7">
        <f>S305*H305</f>
        <v>0</v>
      </c>
      <c r="U305" s="188" t="s">
        <v>1</v>
      </c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9" t="s">
        <v>107</v>
      </c>
      <c r="AT305" s="189" t="s">
        <v>103</v>
      </c>
      <c r="AU305" s="189" t="s">
        <v>75</v>
      </c>
      <c r="AY305" s="11" t="s">
        <v>108</v>
      </c>
      <c r="BE305" s="190">
        <f>IF(N305="základní",J305,0)</f>
        <v>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11" t="s">
        <v>80</v>
      </c>
      <c r="BK305" s="190">
        <f>ROUND(I305*H305,2)</f>
        <v>0</v>
      </c>
      <c r="BL305" s="11" t="s">
        <v>107</v>
      </c>
      <c r="BM305" s="189" t="s">
        <v>587</v>
      </c>
    </row>
    <row r="306" s="2" customFormat="1">
      <c r="A306" s="32"/>
      <c r="B306" s="33"/>
      <c r="C306" s="34"/>
      <c r="D306" s="191" t="s">
        <v>110</v>
      </c>
      <c r="E306" s="34"/>
      <c r="F306" s="192" t="s">
        <v>588</v>
      </c>
      <c r="G306" s="34"/>
      <c r="H306" s="34"/>
      <c r="I306" s="193"/>
      <c r="J306" s="34"/>
      <c r="K306" s="34"/>
      <c r="L306" s="38"/>
      <c r="M306" s="194"/>
      <c r="N306" s="195"/>
      <c r="O306" s="85"/>
      <c r="P306" s="85"/>
      <c r="Q306" s="85"/>
      <c r="R306" s="85"/>
      <c r="S306" s="85"/>
      <c r="T306" s="85"/>
      <c r="U306" s="86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1" t="s">
        <v>110</v>
      </c>
      <c r="AU306" s="11" t="s">
        <v>75</v>
      </c>
    </row>
    <row r="307" s="2" customFormat="1" ht="16.5" customHeight="1">
      <c r="A307" s="32"/>
      <c r="B307" s="33"/>
      <c r="C307" s="177" t="s">
        <v>589</v>
      </c>
      <c r="D307" s="177" t="s">
        <v>103</v>
      </c>
      <c r="E307" s="178" t="s">
        <v>590</v>
      </c>
      <c r="F307" s="179" t="s">
        <v>591</v>
      </c>
      <c r="G307" s="180" t="s">
        <v>106</v>
      </c>
      <c r="H307" s="181">
        <v>1</v>
      </c>
      <c r="I307" s="182"/>
      <c r="J307" s="183">
        <f>ROUND(I307*H307,2)</f>
        <v>0</v>
      </c>
      <c r="K307" s="184"/>
      <c r="L307" s="38"/>
      <c r="M307" s="185" t="s">
        <v>1</v>
      </c>
      <c r="N307" s="186" t="s">
        <v>40</v>
      </c>
      <c r="O307" s="85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7">
        <f>S307*H307</f>
        <v>0</v>
      </c>
      <c r="U307" s="188" t="s">
        <v>1</v>
      </c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9" t="s">
        <v>107</v>
      </c>
      <c r="AT307" s="189" t="s">
        <v>103</v>
      </c>
      <c r="AU307" s="189" t="s">
        <v>75</v>
      </c>
      <c r="AY307" s="11" t="s">
        <v>108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1" t="s">
        <v>80</v>
      </c>
      <c r="BK307" s="190">
        <f>ROUND(I307*H307,2)</f>
        <v>0</v>
      </c>
      <c r="BL307" s="11" t="s">
        <v>107</v>
      </c>
      <c r="BM307" s="189" t="s">
        <v>592</v>
      </c>
    </row>
    <row r="308" s="2" customFormat="1">
      <c r="A308" s="32"/>
      <c r="B308" s="33"/>
      <c r="C308" s="34"/>
      <c r="D308" s="191" t="s">
        <v>110</v>
      </c>
      <c r="E308" s="34"/>
      <c r="F308" s="192" t="s">
        <v>593</v>
      </c>
      <c r="G308" s="34"/>
      <c r="H308" s="34"/>
      <c r="I308" s="193"/>
      <c r="J308" s="34"/>
      <c r="K308" s="34"/>
      <c r="L308" s="38"/>
      <c r="M308" s="194"/>
      <c r="N308" s="195"/>
      <c r="O308" s="85"/>
      <c r="P308" s="85"/>
      <c r="Q308" s="85"/>
      <c r="R308" s="85"/>
      <c r="S308" s="85"/>
      <c r="T308" s="85"/>
      <c r="U308" s="86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1" t="s">
        <v>110</v>
      </c>
      <c r="AU308" s="11" t="s">
        <v>75</v>
      </c>
    </row>
    <row r="309" s="2" customFormat="1" ht="16.5" customHeight="1">
      <c r="A309" s="32"/>
      <c r="B309" s="33"/>
      <c r="C309" s="177" t="s">
        <v>594</v>
      </c>
      <c r="D309" s="177" t="s">
        <v>103</v>
      </c>
      <c r="E309" s="178" t="s">
        <v>595</v>
      </c>
      <c r="F309" s="179" t="s">
        <v>596</v>
      </c>
      <c r="G309" s="180" t="s">
        <v>106</v>
      </c>
      <c r="H309" s="181">
        <v>1</v>
      </c>
      <c r="I309" s="182"/>
      <c r="J309" s="183">
        <f>ROUND(I309*H309,2)</f>
        <v>0</v>
      </c>
      <c r="K309" s="184"/>
      <c r="L309" s="38"/>
      <c r="M309" s="185" t="s">
        <v>1</v>
      </c>
      <c r="N309" s="186" t="s">
        <v>40</v>
      </c>
      <c r="O309" s="85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7">
        <f>S309*H309</f>
        <v>0</v>
      </c>
      <c r="U309" s="188" t="s">
        <v>1</v>
      </c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89" t="s">
        <v>107</v>
      </c>
      <c r="AT309" s="189" t="s">
        <v>103</v>
      </c>
      <c r="AU309" s="189" t="s">
        <v>75</v>
      </c>
      <c r="AY309" s="11" t="s">
        <v>108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1" t="s">
        <v>80</v>
      </c>
      <c r="BK309" s="190">
        <f>ROUND(I309*H309,2)</f>
        <v>0</v>
      </c>
      <c r="BL309" s="11" t="s">
        <v>107</v>
      </c>
      <c r="BM309" s="189" t="s">
        <v>597</v>
      </c>
    </row>
    <row r="310" s="2" customFormat="1">
      <c r="A310" s="32"/>
      <c r="B310" s="33"/>
      <c r="C310" s="34"/>
      <c r="D310" s="191" t="s">
        <v>110</v>
      </c>
      <c r="E310" s="34"/>
      <c r="F310" s="192" t="s">
        <v>598</v>
      </c>
      <c r="G310" s="34"/>
      <c r="H310" s="34"/>
      <c r="I310" s="193"/>
      <c r="J310" s="34"/>
      <c r="K310" s="34"/>
      <c r="L310" s="38"/>
      <c r="M310" s="194"/>
      <c r="N310" s="195"/>
      <c r="O310" s="85"/>
      <c r="P310" s="85"/>
      <c r="Q310" s="85"/>
      <c r="R310" s="85"/>
      <c r="S310" s="85"/>
      <c r="T310" s="85"/>
      <c r="U310" s="86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1" t="s">
        <v>110</v>
      </c>
      <c r="AU310" s="11" t="s">
        <v>75</v>
      </c>
    </row>
    <row r="311" s="2" customFormat="1" ht="16.5" customHeight="1">
      <c r="A311" s="32"/>
      <c r="B311" s="33"/>
      <c r="C311" s="177" t="s">
        <v>599</v>
      </c>
      <c r="D311" s="177" t="s">
        <v>103</v>
      </c>
      <c r="E311" s="178" t="s">
        <v>600</v>
      </c>
      <c r="F311" s="179" t="s">
        <v>601</v>
      </c>
      <c r="G311" s="180" t="s">
        <v>106</v>
      </c>
      <c r="H311" s="181">
        <v>1</v>
      </c>
      <c r="I311" s="182"/>
      <c r="J311" s="183">
        <f>ROUND(I311*H311,2)</f>
        <v>0</v>
      </c>
      <c r="K311" s="184"/>
      <c r="L311" s="38"/>
      <c r="M311" s="185" t="s">
        <v>1</v>
      </c>
      <c r="N311" s="186" t="s">
        <v>40</v>
      </c>
      <c r="O311" s="85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7">
        <f>S311*H311</f>
        <v>0</v>
      </c>
      <c r="U311" s="188" t="s">
        <v>1</v>
      </c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9" t="s">
        <v>107</v>
      </c>
      <c r="AT311" s="189" t="s">
        <v>103</v>
      </c>
      <c r="AU311" s="189" t="s">
        <v>75</v>
      </c>
      <c r="AY311" s="11" t="s">
        <v>108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1" t="s">
        <v>80</v>
      </c>
      <c r="BK311" s="190">
        <f>ROUND(I311*H311,2)</f>
        <v>0</v>
      </c>
      <c r="BL311" s="11" t="s">
        <v>107</v>
      </c>
      <c r="BM311" s="189" t="s">
        <v>602</v>
      </c>
    </row>
    <row r="312" s="2" customFormat="1">
      <c r="A312" s="32"/>
      <c r="B312" s="33"/>
      <c r="C312" s="34"/>
      <c r="D312" s="191" t="s">
        <v>110</v>
      </c>
      <c r="E312" s="34"/>
      <c r="F312" s="192" t="s">
        <v>603</v>
      </c>
      <c r="G312" s="34"/>
      <c r="H312" s="34"/>
      <c r="I312" s="193"/>
      <c r="J312" s="34"/>
      <c r="K312" s="34"/>
      <c r="L312" s="38"/>
      <c r="M312" s="194"/>
      <c r="N312" s="195"/>
      <c r="O312" s="85"/>
      <c r="P312" s="85"/>
      <c r="Q312" s="85"/>
      <c r="R312" s="85"/>
      <c r="S312" s="85"/>
      <c r="T312" s="85"/>
      <c r="U312" s="86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1" t="s">
        <v>110</v>
      </c>
      <c r="AU312" s="11" t="s">
        <v>75</v>
      </c>
    </row>
    <row r="313" s="2" customFormat="1" ht="16.5" customHeight="1">
      <c r="A313" s="32"/>
      <c r="B313" s="33"/>
      <c r="C313" s="177" t="s">
        <v>604</v>
      </c>
      <c r="D313" s="177" t="s">
        <v>103</v>
      </c>
      <c r="E313" s="178" t="s">
        <v>605</v>
      </c>
      <c r="F313" s="179" t="s">
        <v>606</v>
      </c>
      <c r="G313" s="180" t="s">
        <v>106</v>
      </c>
      <c r="H313" s="181">
        <v>9</v>
      </c>
      <c r="I313" s="182"/>
      <c r="J313" s="183">
        <f>ROUND(I313*H313,2)</f>
        <v>0</v>
      </c>
      <c r="K313" s="184"/>
      <c r="L313" s="38"/>
      <c r="M313" s="185" t="s">
        <v>1</v>
      </c>
      <c r="N313" s="186" t="s">
        <v>40</v>
      </c>
      <c r="O313" s="85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7">
        <f>S313*H313</f>
        <v>0</v>
      </c>
      <c r="U313" s="188" t="s">
        <v>1</v>
      </c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9" t="s">
        <v>107</v>
      </c>
      <c r="AT313" s="189" t="s">
        <v>103</v>
      </c>
      <c r="AU313" s="189" t="s">
        <v>75</v>
      </c>
      <c r="AY313" s="11" t="s">
        <v>108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1" t="s">
        <v>80</v>
      </c>
      <c r="BK313" s="190">
        <f>ROUND(I313*H313,2)</f>
        <v>0</v>
      </c>
      <c r="BL313" s="11" t="s">
        <v>107</v>
      </c>
      <c r="BM313" s="189" t="s">
        <v>607</v>
      </c>
    </row>
    <row r="314" s="2" customFormat="1">
      <c r="A314" s="32"/>
      <c r="B314" s="33"/>
      <c r="C314" s="34"/>
      <c r="D314" s="191" t="s">
        <v>110</v>
      </c>
      <c r="E314" s="34"/>
      <c r="F314" s="192" t="s">
        <v>608</v>
      </c>
      <c r="G314" s="34"/>
      <c r="H314" s="34"/>
      <c r="I314" s="193"/>
      <c r="J314" s="34"/>
      <c r="K314" s="34"/>
      <c r="L314" s="38"/>
      <c r="M314" s="194"/>
      <c r="N314" s="195"/>
      <c r="O314" s="85"/>
      <c r="P314" s="85"/>
      <c r="Q314" s="85"/>
      <c r="R314" s="85"/>
      <c r="S314" s="85"/>
      <c r="T314" s="85"/>
      <c r="U314" s="86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1" t="s">
        <v>110</v>
      </c>
      <c r="AU314" s="11" t="s">
        <v>75</v>
      </c>
    </row>
    <row r="315" s="2" customFormat="1" ht="16.5" customHeight="1">
      <c r="A315" s="32"/>
      <c r="B315" s="33"/>
      <c r="C315" s="177" t="s">
        <v>609</v>
      </c>
      <c r="D315" s="177" t="s">
        <v>103</v>
      </c>
      <c r="E315" s="178" t="s">
        <v>610</v>
      </c>
      <c r="F315" s="179" t="s">
        <v>611</v>
      </c>
      <c r="G315" s="180" t="s">
        <v>106</v>
      </c>
      <c r="H315" s="181">
        <v>6</v>
      </c>
      <c r="I315" s="182"/>
      <c r="J315" s="183">
        <f>ROUND(I315*H315,2)</f>
        <v>0</v>
      </c>
      <c r="K315" s="184"/>
      <c r="L315" s="38"/>
      <c r="M315" s="185" t="s">
        <v>1</v>
      </c>
      <c r="N315" s="186" t="s">
        <v>40</v>
      </c>
      <c r="O315" s="85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7">
        <f>S315*H315</f>
        <v>0</v>
      </c>
      <c r="U315" s="188" t="s">
        <v>1</v>
      </c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89" t="s">
        <v>107</v>
      </c>
      <c r="AT315" s="189" t="s">
        <v>103</v>
      </c>
      <c r="AU315" s="189" t="s">
        <v>75</v>
      </c>
      <c r="AY315" s="11" t="s">
        <v>108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1" t="s">
        <v>80</v>
      </c>
      <c r="BK315" s="190">
        <f>ROUND(I315*H315,2)</f>
        <v>0</v>
      </c>
      <c r="BL315" s="11" t="s">
        <v>107</v>
      </c>
      <c r="BM315" s="189" t="s">
        <v>612</v>
      </c>
    </row>
    <row r="316" s="2" customFormat="1">
      <c r="A316" s="32"/>
      <c r="B316" s="33"/>
      <c r="C316" s="34"/>
      <c r="D316" s="191" t="s">
        <v>110</v>
      </c>
      <c r="E316" s="34"/>
      <c r="F316" s="192" t="s">
        <v>613</v>
      </c>
      <c r="G316" s="34"/>
      <c r="H316" s="34"/>
      <c r="I316" s="193"/>
      <c r="J316" s="34"/>
      <c r="K316" s="34"/>
      <c r="L316" s="38"/>
      <c r="M316" s="194"/>
      <c r="N316" s="195"/>
      <c r="O316" s="85"/>
      <c r="P316" s="85"/>
      <c r="Q316" s="85"/>
      <c r="R316" s="85"/>
      <c r="S316" s="85"/>
      <c r="T316" s="85"/>
      <c r="U316" s="86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1" t="s">
        <v>110</v>
      </c>
      <c r="AU316" s="11" t="s">
        <v>75</v>
      </c>
    </row>
    <row r="317" s="2" customFormat="1" ht="16.5" customHeight="1">
      <c r="A317" s="32"/>
      <c r="B317" s="33"/>
      <c r="C317" s="177" t="s">
        <v>614</v>
      </c>
      <c r="D317" s="177" t="s">
        <v>103</v>
      </c>
      <c r="E317" s="178" t="s">
        <v>615</v>
      </c>
      <c r="F317" s="179" t="s">
        <v>616</v>
      </c>
      <c r="G317" s="180" t="s">
        <v>106</v>
      </c>
      <c r="H317" s="181">
        <v>6</v>
      </c>
      <c r="I317" s="182"/>
      <c r="J317" s="183">
        <f>ROUND(I317*H317,2)</f>
        <v>0</v>
      </c>
      <c r="K317" s="184"/>
      <c r="L317" s="38"/>
      <c r="M317" s="185" t="s">
        <v>1</v>
      </c>
      <c r="N317" s="186" t="s">
        <v>40</v>
      </c>
      <c r="O317" s="85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7">
        <f>S317*H317</f>
        <v>0</v>
      </c>
      <c r="U317" s="188" t="s">
        <v>1</v>
      </c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9" t="s">
        <v>107</v>
      </c>
      <c r="AT317" s="189" t="s">
        <v>103</v>
      </c>
      <c r="AU317" s="189" t="s">
        <v>75</v>
      </c>
      <c r="AY317" s="11" t="s">
        <v>108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1" t="s">
        <v>80</v>
      </c>
      <c r="BK317" s="190">
        <f>ROUND(I317*H317,2)</f>
        <v>0</v>
      </c>
      <c r="BL317" s="11" t="s">
        <v>107</v>
      </c>
      <c r="BM317" s="189" t="s">
        <v>617</v>
      </c>
    </row>
    <row r="318" s="2" customFormat="1">
      <c r="A318" s="32"/>
      <c r="B318" s="33"/>
      <c r="C318" s="34"/>
      <c r="D318" s="191" t="s">
        <v>110</v>
      </c>
      <c r="E318" s="34"/>
      <c r="F318" s="192" t="s">
        <v>618</v>
      </c>
      <c r="G318" s="34"/>
      <c r="H318" s="34"/>
      <c r="I318" s="193"/>
      <c r="J318" s="34"/>
      <c r="K318" s="34"/>
      <c r="L318" s="38"/>
      <c r="M318" s="194"/>
      <c r="N318" s="195"/>
      <c r="O318" s="85"/>
      <c r="P318" s="85"/>
      <c r="Q318" s="85"/>
      <c r="R318" s="85"/>
      <c r="S318" s="85"/>
      <c r="T318" s="85"/>
      <c r="U318" s="86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1" t="s">
        <v>110</v>
      </c>
      <c r="AU318" s="11" t="s">
        <v>75</v>
      </c>
    </row>
    <row r="319" s="2" customFormat="1" ht="16.5" customHeight="1">
      <c r="A319" s="32"/>
      <c r="B319" s="33"/>
      <c r="C319" s="177" t="s">
        <v>619</v>
      </c>
      <c r="D319" s="177" t="s">
        <v>103</v>
      </c>
      <c r="E319" s="178" t="s">
        <v>620</v>
      </c>
      <c r="F319" s="179" t="s">
        <v>621</v>
      </c>
      <c r="G319" s="180" t="s">
        <v>106</v>
      </c>
      <c r="H319" s="181">
        <v>1</v>
      </c>
      <c r="I319" s="182"/>
      <c r="J319" s="183">
        <f>ROUND(I319*H319,2)</f>
        <v>0</v>
      </c>
      <c r="K319" s="184"/>
      <c r="L319" s="38"/>
      <c r="M319" s="185" t="s">
        <v>1</v>
      </c>
      <c r="N319" s="186" t="s">
        <v>40</v>
      </c>
      <c r="O319" s="85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7">
        <f>S319*H319</f>
        <v>0</v>
      </c>
      <c r="U319" s="188" t="s">
        <v>1</v>
      </c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9" t="s">
        <v>107</v>
      </c>
      <c r="AT319" s="189" t="s">
        <v>103</v>
      </c>
      <c r="AU319" s="189" t="s">
        <v>75</v>
      </c>
      <c r="AY319" s="11" t="s">
        <v>108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1" t="s">
        <v>80</v>
      </c>
      <c r="BK319" s="190">
        <f>ROUND(I319*H319,2)</f>
        <v>0</v>
      </c>
      <c r="BL319" s="11" t="s">
        <v>107</v>
      </c>
      <c r="BM319" s="189" t="s">
        <v>622</v>
      </c>
    </row>
    <row r="320" s="2" customFormat="1">
      <c r="A320" s="32"/>
      <c r="B320" s="33"/>
      <c r="C320" s="34"/>
      <c r="D320" s="191" t="s">
        <v>110</v>
      </c>
      <c r="E320" s="34"/>
      <c r="F320" s="192" t="s">
        <v>623</v>
      </c>
      <c r="G320" s="34"/>
      <c r="H320" s="34"/>
      <c r="I320" s="193"/>
      <c r="J320" s="34"/>
      <c r="K320" s="34"/>
      <c r="L320" s="38"/>
      <c r="M320" s="194"/>
      <c r="N320" s="195"/>
      <c r="O320" s="85"/>
      <c r="P320" s="85"/>
      <c r="Q320" s="85"/>
      <c r="R320" s="85"/>
      <c r="S320" s="85"/>
      <c r="T320" s="85"/>
      <c r="U320" s="86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1" t="s">
        <v>110</v>
      </c>
      <c r="AU320" s="11" t="s">
        <v>75</v>
      </c>
    </row>
    <row r="321" s="2" customFormat="1" ht="16.5" customHeight="1">
      <c r="A321" s="32"/>
      <c r="B321" s="33"/>
      <c r="C321" s="177" t="s">
        <v>624</v>
      </c>
      <c r="D321" s="177" t="s">
        <v>103</v>
      </c>
      <c r="E321" s="178" t="s">
        <v>625</v>
      </c>
      <c r="F321" s="179" t="s">
        <v>626</v>
      </c>
      <c r="G321" s="180" t="s">
        <v>106</v>
      </c>
      <c r="H321" s="181">
        <v>28</v>
      </c>
      <c r="I321" s="182"/>
      <c r="J321" s="183">
        <f>ROUND(I321*H321,2)</f>
        <v>0</v>
      </c>
      <c r="K321" s="184"/>
      <c r="L321" s="38"/>
      <c r="M321" s="185" t="s">
        <v>1</v>
      </c>
      <c r="N321" s="186" t="s">
        <v>40</v>
      </c>
      <c r="O321" s="85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7">
        <f>S321*H321</f>
        <v>0</v>
      </c>
      <c r="U321" s="188" t="s">
        <v>1</v>
      </c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89" t="s">
        <v>107</v>
      </c>
      <c r="AT321" s="189" t="s">
        <v>103</v>
      </c>
      <c r="AU321" s="189" t="s">
        <v>75</v>
      </c>
      <c r="AY321" s="11" t="s">
        <v>108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1" t="s">
        <v>80</v>
      </c>
      <c r="BK321" s="190">
        <f>ROUND(I321*H321,2)</f>
        <v>0</v>
      </c>
      <c r="BL321" s="11" t="s">
        <v>107</v>
      </c>
      <c r="BM321" s="189" t="s">
        <v>627</v>
      </c>
    </row>
    <row r="322" s="2" customFormat="1">
      <c r="A322" s="32"/>
      <c r="B322" s="33"/>
      <c r="C322" s="34"/>
      <c r="D322" s="191" t="s">
        <v>110</v>
      </c>
      <c r="E322" s="34"/>
      <c r="F322" s="192" t="s">
        <v>628</v>
      </c>
      <c r="G322" s="34"/>
      <c r="H322" s="34"/>
      <c r="I322" s="193"/>
      <c r="J322" s="34"/>
      <c r="K322" s="34"/>
      <c r="L322" s="38"/>
      <c r="M322" s="194"/>
      <c r="N322" s="195"/>
      <c r="O322" s="85"/>
      <c r="P322" s="85"/>
      <c r="Q322" s="85"/>
      <c r="R322" s="85"/>
      <c r="S322" s="85"/>
      <c r="T322" s="85"/>
      <c r="U322" s="86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1" t="s">
        <v>110</v>
      </c>
      <c r="AU322" s="11" t="s">
        <v>75</v>
      </c>
    </row>
    <row r="323" s="2" customFormat="1" ht="16.5" customHeight="1">
      <c r="A323" s="32"/>
      <c r="B323" s="33"/>
      <c r="C323" s="177" t="s">
        <v>629</v>
      </c>
      <c r="D323" s="177" t="s">
        <v>103</v>
      </c>
      <c r="E323" s="178" t="s">
        <v>630</v>
      </c>
      <c r="F323" s="179" t="s">
        <v>631</v>
      </c>
      <c r="G323" s="180" t="s">
        <v>106</v>
      </c>
      <c r="H323" s="181">
        <v>1</v>
      </c>
      <c r="I323" s="182"/>
      <c r="J323" s="183">
        <f>ROUND(I323*H323,2)</f>
        <v>0</v>
      </c>
      <c r="K323" s="184"/>
      <c r="L323" s="38"/>
      <c r="M323" s="185" t="s">
        <v>1</v>
      </c>
      <c r="N323" s="186" t="s">
        <v>40</v>
      </c>
      <c r="O323" s="85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7">
        <f>S323*H323</f>
        <v>0</v>
      </c>
      <c r="U323" s="188" t="s">
        <v>1</v>
      </c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9" t="s">
        <v>107</v>
      </c>
      <c r="AT323" s="189" t="s">
        <v>103</v>
      </c>
      <c r="AU323" s="189" t="s">
        <v>75</v>
      </c>
      <c r="AY323" s="11" t="s">
        <v>108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1" t="s">
        <v>80</v>
      </c>
      <c r="BK323" s="190">
        <f>ROUND(I323*H323,2)</f>
        <v>0</v>
      </c>
      <c r="BL323" s="11" t="s">
        <v>107</v>
      </c>
      <c r="BM323" s="189" t="s">
        <v>632</v>
      </c>
    </row>
    <row r="324" s="2" customFormat="1">
      <c r="A324" s="32"/>
      <c r="B324" s="33"/>
      <c r="C324" s="34"/>
      <c r="D324" s="191" t="s">
        <v>110</v>
      </c>
      <c r="E324" s="34"/>
      <c r="F324" s="192" t="s">
        <v>633</v>
      </c>
      <c r="G324" s="34"/>
      <c r="H324" s="34"/>
      <c r="I324" s="193"/>
      <c r="J324" s="34"/>
      <c r="K324" s="34"/>
      <c r="L324" s="38"/>
      <c r="M324" s="194"/>
      <c r="N324" s="195"/>
      <c r="O324" s="85"/>
      <c r="P324" s="85"/>
      <c r="Q324" s="85"/>
      <c r="R324" s="85"/>
      <c r="S324" s="85"/>
      <c r="T324" s="85"/>
      <c r="U324" s="86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1" t="s">
        <v>110</v>
      </c>
      <c r="AU324" s="11" t="s">
        <v>75</v>
      </c>
    </row>
    <row r="325" s="2" customFormat="1" ht="16.5" customHeight="1">
      <c r="A325" s="32"/>
      <c r="B325" s="33"/>
      <c r="C325" s="177" t="s">
        <v>634</v>
      </c>
      <c r="D325" s="177" t="s">
        <v>103</v>
      </c>
      <c r="E325" s="178" t="s">
        <v>635</v>
      </c>
      <c r="F325" s="179" t="s">
        <v>636</v>
      </c>
      <c r="G325" s="180" t="s">
        <v>106</v>
      </c>
      <c r="H325" s="181">
        <v>12</v>
      </c>
      <c r="I325" s="182"/>
      <c r="J325" s="183">
        <f>ROUND(I325*H325,2)</f>
        <v>0</v>
      </c>
      <c r="K325" s="184"/>
      <c r="L325" s="38"/>
      <c r="M325" s="185" t="s">
        <v>1</v>
      </c>
      <c r="N325" s="186" t="s">
        <v>40</v>
      </c>
      <c r="O325" s="85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7">
        <f>S325*H325</f>
        <v>0</v>
      </c>
      <c r="U325" s="188" t="s">
        <v>1</v>
      </c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89" t="s">
        <v>107</v>
      </c>
      <c r="AT325" s="189" t="s">
        <v>103</v>
      </c>
      <c r="AU325" s="189" t="s">
        <v>75</v>
      </c>
      <c r="AY325" s="11" t="s">
        <v>108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1" t="s">
        <v>80</v>
      </c>
      <c r="BK325" s="190">
        <f>ROUND(I325*H325,2)</f>
        <v>0</v>
      </c>
      <c r="BL325" s="11" t="s">
        <v>107</v>
      </c>
      <c r="BM325" s="189" t="s">
        <v>637</v>
      </c>
    </row>
    <row r="326" s="2" customFormat="1">
      <c r="A326" s="32"/>
      <c r="B326" s="33"/>
      <c r="C326" s="34"/>
      <c r="D326" s="191" t="s">
        <v>110</v>
      </c>
      <c r="E326" s="34"/>
      <c r="F326" s="192" t="s">
        <v>638</v>
      </c>
      <c r="G326" s="34"/>
      <c r="H326" s="34"/>
      <c r="I326" s="193"/>
      <c r="J326" s="34"/>
      <c r="K326" s="34"/>
      <c r="L326" s="38"/>
      <c r="M326" s="194"/>
      <c r="N326" s="195"/>
      <c r="O326" s="85"/>
      <c r="P326" s="85"/>
      <c r="Q326" s="85"/>
      <c r="R326" s="85"/>
      <c r="S326" s="85"/>
      <c r="T326" s="85"/>
      <c r="U326" s="86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1" t="s">
        <v>110</v>
      </c>
      <c r="AU326" s="11" t="s">
        <v>75</v>
      </c>
    </row>
    <row r="327" s="2" customFormat="1" ht="16.5" customHeight="1">
      <c r="A327" s="32"/>
      <c r="B327" s="33"/>
      <c r="C327" s="177" t="s">
        <v>639</v>
      </c>
      <c r="D327" s="177" t="s">
        <v>103</v>
      </c>
      <c r="E327" s="178" t="s">
        <v>640</v>
      </c>
      <c r="F327" s="179" t="s">
        <v>641</v>
      </c>
      <c r="G327" s="180" t="s">
        <v>106</v>
      </c>
      <c r="H327" s="181">
        <v>1</v>
      </c>
      <c r="I327" s="182"/>
      <c r="J327" s="183">
        <f>ROUND(I327*H327,2)</f>
        <v>0</v>
      </c>
      <c r="K327" s="184"/>
      <c r="L327" s="38"/>
      <c r="M327" s="185" t="s">
        <v>1</v>
      </c>
      <c r="N327" s="186" t="s">
        <v>40</v>
      </c>
      <c r="O327" s="85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7">
        <f>S327*H327</f>
        <v>0</v>
      </c>
      <c r="U327" s="188" t="s">
        <v>1</v>
      </c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9" t="s">
        <v>107</v>
      </c>
      <c r="AT327" s="189" t="s">
        <v>103</v>
      </c>
      <c r="AU327" s="189" t="s">
        <v>75</v>
      </c>
      <c r="AY327" s="11" t="s">
        <v>108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1" t="s">
        <v>80</v>
      </c>
      <c r="BK327" s="190">
        <f>ROUND(I327*H327,2)</f>
        <v>0</v>
      </c>
      <c r="BL327" s="11" t="s">
        <v>107</v>
      </c>
      <c r="BM327" s="189" t="s">
        <v>642</v>
      </c>
    </row>
    <row r="328" s="2" customFormat="1">
      <c r="A328" s="32"/>
      <c r="B328" s="33"/>
      <c r="C328" s="34"/>
      <c r="D328" s="191" t="s">
        <v>110</v>
      </c>
      <c r="E328" s="34"/>
      <c r="F328" s="192" t="s">
        <v>643</v>
      </c>
      <c r="G328" s="34"/>
      <c r="H328" s="34"/>
      <c r="I328" s="193"/>
      <c r="J328" s="34"/>
      <c r="K328" s="34"/>
      <c r="L328" s="38"/>
      <c r="M328" s="194"/>
      <c r="N328" s="195"/>
      <c r="O328" s="85"/>
      <c r="P328" s="85"/>
      <c r="Q328" s="85"/>
      <c r="R328" s="85"/>
      <c r="S328" s="85"/>
      <c r="T328" s="85"/>
      <c r="U328" s="86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1" t="s">
        <v>110</v>
      </c>
      <c r="AU328" s="11" t="s">
        <v>75</v>
      </c>
    </row>
    <row r="329" s="2" customFormat="1" ht="16.5" customHeight="1">
      <c r="A329" s="32"/>
      <c r="B329" s="33"/>
      <c r="C329" s="177" t="s">
        <v>644</v>
      </c>
      <c r="D329" s="177" t="s">
        <v>103</v>
      </c>
      <c r="E329" s="178" t="s">
        <v>645</v>
      </c>
      <c r="F329" s="179" t="s">
        <v>646</v>
      </c>
      <c r="G329" s="180" t="s">
        <v>106</v>
      </c>
      <c r="H329" s="181">
        <v>7</v>
      </c>
      <c r="I329" s="182"/>
      <c r="J329" s="183">
        <f>ROUND(I329*H329,2)</f>
        <v>0</v>
      </c>
      <c r="K329" s="184"/>
      <c r="L329" s="38"/>
      <c r="M329" s="185" t="s">
        <v>1</v>
      </c>
      <c r="N329" s="186" t="s">
        <v>40</v>
      </c>
      <c r="O329" s="85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7">
        <f>S329*H329</f>
        <v>0</v>
      </c>
      <c r="U329" s="188" t="s">
        <v>1</v>
      </c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9" t="s">
        <v>107</v>
      </c>
      <c r="AT329" s="189" t="s">
        <v>103</v>
      </c>
      <c r="AU329" s="189" t="s">
        <v>75</v>
      </c>
      <c r="AY329" s="11" t="s">
        <v>108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1" t="s">
        <v>80</v>
      </c>
      <c r="BK329" s="190">
        <f>ROUND(I329*H329,2)</f>
        <v>0</v>
      </c>
      <c r="BL329" s="11" t="s">
        <v>107</v>
      </c>
      <c r="BM329" s="189" t="s">
        <v>647</v>
      </c>
    </row>
    <row r="330" s="2" customFormat="1">
      <c r="A330" s="32"/>
      <c r="B330" s="33"/>
      <c r="C330" s="34"/>
      <c r="D330" s="191" t="s">
        <v>110</v>
      </c>
      <c r="E330" s="34"/>
      <c r="F330" s="192" t="s">
        <v>648</v>
      </c>
      <c r="G330" s="34"/>
      <c r="H330" s="34"/>
      <c r="I330" s="193"/>
      <c r="J330" s="34"/>
      <c r="K330" s="34"/>
      <c r="L330" s="38"/>
      <c r="M330" s="194"/>
      <c r="N330" s="195"/>
      <c r="O330" s="85"/>
      <c r="P330" s="85"/>
      <c r="Q330" s="85"/>
      <c r="R330" s="85"/>
      <c r="S330" s="85"/>
      <c r="T330" s="85"/>
      <c r="U330" s="86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1" t="s">
        <v>110</v>
      </c>
      <c r="AU330" s="11" t="s">
        <v>75</v>
      </c>
    </row>
    <row r="331" s="2" customFormat="1" ht="16.5" customHeight="1">
      <c r="A331" s="32"/>
      <c r="B331" s="33"/>
      <c r="C331" s="177" t="s">
        <v>649</v>
      </c>
      <c r="D331" s="177" t="s">
        <v>103</v>
      </c>
      <c r="E331" s="178" t="s">
        <v>650</v>
      </c>
      <c r="F331" s="179" t="s">
        <v>651</v>
      </c>
      <c r="G331" s="180" t="s">
        <v>106</v>
      </c>
      <c r="H331" s="181">
        <v>1</v>
      </c>
      <c r="I331" s="182"/>
      <c r="J331" s="183">
        <f>ROUND(I331*H331,2)</f>
        <v>0</v>
      </c>
      <c r="K331" s="184"/>
      <c r="L331" s="38"/>
      <c r="M331" s="185" t="s">
        <v>1</v>
      </c>
      <c r="N331" s="186" t="s">
        <v>40</v>
      </c>
      <c r="O331" s="85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7">
        <f>S331*H331</f>
        <v>0</v>
      </c>
      <c r="U331" s="188" t="s">
        <v>1</v>
      </c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9" t="s">
        <v>107</v>
      </c>
      <c r="AT331" s="189" t="s">
        <v>103</v>
      </c>
      <c r="AU331" s="189" t="s">
        <v>75</v>
      </c>
      <c r="AY331" s="11" t="s">
        <v>108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1" t="s">
        <v>80</v>
      </c>
      <c r="BK331" s="190">
        <f>ROUND(I331*H331,2)</f>
        <v>0</v>
      </c>
      <c r="BL331" s="11" t="s">
        <v>107</v>
      </c>
      <c r="BM331" s="189" t="s">
        <v>652</v>
      </c>
    </row>
    <row r="332" s="2" customFormat="1">
      <c r="A332" s="32"/>
      <c r="B332" s="33"/>
      <c r="C332" s="34"/>
      <c r="D332" s="191" t="s">
        <v>110</v>
      </c>
      <c r="E332" s="34"/>
      <c r="F332" s="192" t="s">
        <v>653</v>
      </c>
      <c r="G332" s="34"/>
      <c r="H332" s="34"/>
      <c r="I332" s="193"/>
      <c r="J332" s="34"/>
      <c r="K332" s="34"/>
      <c r="L332" s="38"/>
      <c r="M332" s="194"/>
      <c r="N332" s="195"/>
      <c r="O332" s="85"/>
      <c r="P332" s="85"/>
      <c r="Q332" s="85"/>
      <c r="R332" s="85"/>
      <c r="S332" s="85"/>
      <c r="T332" s="85"/>
      <c r="U332" s="86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1" t="s">
        <v>110</v>
      </c>
      <c r="AU332" s="11" t="s">
        <v>75</v>
      </c>
    </row>
    <row r="333" s="2" customFormat="1" ht="16.5" customHeight="1">
      <c r="A333" s="32"/>
      <c r="B333" s="33"/>
      <c r="C333" s="177" t="s">
        <v>654</v>
      </c>
      <c r="D333" s="177" t="s">
        <v>103</v>
      </c>
      <c r="E333" s="178" t="s">
        <v>655</v>
      </c>
      <c r="F333" s="179" t="s">
        <v>656</v>
      </c>
      <c r="G333" s="180" t="s">
        <v>106</v>
      </c>
      <c r="H333" s="181">
        <v>20</v>
      </c>
      <c r="I333" s="182"/>
      <c r="J333" s="183">
        <f>ROUND(I333*H333,2)</f>
        <v>0</v>
      </c>
      <c r="K333" s="184"/>
      <c r="L333" s="38"/>
      <c r="M333" s="185" t="s">
        <v>1</v>
      </c>
      <c r="N333" s="186" t="s">
        <v>40</v>
      </c>
      <c r="O333" s="85"/>
      <c r="P333" s="187">
        <f>O333*H333</f>
        <v>0</v>
      </c>
      <c r="Q333" s="187">
        <v>0</v>
      </c>
      <c r="R333" s="187">
        <f>Q333*H333</f>
        <v>0</v>
      </c>
      <c r="S333" s="187">
        <v>0</v>
      </c>
      <c r="T333" s="187">
        <f>S333*H333</f>
        <v>0</v>
      </c>
      <c r="U333" s="188" t="s">
        <v>1</v>
      </c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9" t="s">
        <v>107</v>
      </c>
      <c r="AT333" s="189" t="s">
        <v>103</v>
      </c>
      <c r="AU333" s="189" t="s">
        <v>75</v>
      </c>
      <c r="AY333" s="11" t="s">
        <v>108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1" t="s">
        <v>80</v>
      </c>
      <c r="BK333" s="190">
        <f>ROUND(I333*H333,2)</f>
        <v>0</v>
      </c>
      <c r="BL333" s="11" t="s">
        <v>107</v>
      </c>
      <c r="BM333" s="189" t="s">
        <v>657</v>
      </c>
    </row>
    <row r="334" s="2" customFormat="1">
      <c r="A334" s="32"/>
      <c r="B334" s="33"/>
      <c r="C334" s="34"/>
      <c r="D334" s="191" t="s">
        <v>110</v>
      </c>
      <c r="E334" s="34"/>
      <c r="F334" s="192" t="s">
        <v>658</v>
      </c>
      <c r="G334" s="34"/>
      <c r="H334" s="34"/>
      <c r="I334" s="193"/>
      <c r="J334" s="34"/>
      <c r="K334" s="34"/>
      <c r="L334" s="38"/>
      <c r="M334" s="194"/>
      <c r="N334" s="195"/>
      <c r="O334" s="85"/>
      <c r="P334" s="85"/>
      <c r="Q334" s="85"/>
      <c r="R334" s="85"/>
      <c r="S334" s="85"/>
      <c r="T334" s="85"/>
      <c r="U334" s="86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1" t="s">
        <v>110</v>
      </c>
      <c r="AU334" s="11" t="s">
        <v>75</v>
      </c>
    </row>
    <row r="335" s="2" customFormat="1" ht="16.5" customHeight="1">
      <c r="A335" s="32"/>
      <c r="B335" s="33"/>
      <c r="C335" s="177" t="s">
        <v>659</v>
      </c>
      <c r="D335" s="177" t="s">
        <v>103</v>
      </c>
      <c r="E335" s="178" t="s">
        <v>660</v>
      </c>
      <c r="F335" s="179" t="s">
        <v>661</v>
      </c>
      <c r="G335" s="180" t="s">
        <v>106</v>
      </c>
      <c r="H335" s="181">
        <v>5</v>
      </c>
      <c r="I335" s="182"/>
      <c r="J335" s="183">
        <f>ROUND(I335*H335,2)</f>
        <v>0</v>
      </c>
      <c r="K335" s="184"/>
      <c r="L335" s="38"/>
      <c r="M335" s="185" t="s">
        <v>1</v>
      </c>
      <c r="N335" s="186" t="s">
        <v>40</v>
      </c>
      <c r="O335" s="85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7">
        <f>S335*H335</f>
        <v>0</v>
      </c>
      <c r="U335" s="188" t="s">
        <v>1</v>
      </c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9" t="s">
        <v>107</v>
      </c>
      <c r="AT335" s="189" t="s">
        <v>103</v>
      </c>
      <c r="AU335" s="189" t="s">
        <v>75</v>
      </c>
      <c r="AY335" s="11" t="s">
        <v>108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1" t="s">
        <v>80</v>
      </c>
      <c r="BK335" s="190">
        <f>ROUND(I335*H335,2)</f>
        <v>0</v>
      </c>
      <c r="BL335" s="11" t="s">
        <v>107</v>
      </c>
      <c r="BM335" s="189" t="s">
        <v>662</v>
      </c>
    </row>
    <row r="336" s="2" customFormat="1">
      <c r="A336" s="32"/>
      <c r="B336" s="33"/>
      <c r="C336" s="34"/>
      <c r="D336" s="191" t="s">
        <v>110</v>
      </c>
      <c r="E336" s="34"/>
      <c r="F336" s="192" t="s">
        <v>663</v>
      </c>
      <c r="G336" s="34"/>
      <c r="H336" s="34"/>
      <c r="I336" s="193"/>
      <c r="J336" s="34"/>
      <c r="K336" s="34"/>
      <c r="L336" s="38"/>
      <c r="M336" s="194"/>
      <c r="N336" s="195"/>
      <c r="O336" s="85"/>
      <c r="P336" s="85"/>
      <c r="Q336" s="85"/>
      <c r="R336" s="85"/>
      <c r="S336" s="85"/>
      <c r="T336" s="85"/>
      <c r="U336" s="86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1" t="s">
        <v>110</v>
      </c>
      <c r="AU336" s="11" t="s">
        <v>75</v>
      </c>
    </row>
    <row r="337" s="2" customFormat="1" ht="16.5" customHeight="1">
      <c r="A337" s="32"/>
      <c r="B337" s="33"/>
      <c r="C337" s="177" t="s">
        <v>664</v>
      </c>
      <c r="D337" s="177" t="s">
        <v>103</v>
      </c>
      <c r="E337" s="178" t="s">
        <v>665</v>
      </c>
      <c r="F337" s="179" t="s">
        <v>666</v>
      </c>
      <c r="G337" s="180" t="s">
        <v>106</v>
      </c>
      <c r="H337" s="181">
        <v>10</v>
      </c>
      <c r="I337" s="182"/>
      <c r="J337" s="183">
        <f>ROUND(I337*H337,2)</f>
        <v>0</v>
      </c>
      <c r="K337" s="184"/>
      <c r="L337" s="38"/>
      <c r="M337" s="185" t="s">
        <v>1</v>
      </c>
      <c r="N337" s="186" t="s">
        <v>40</v>
      </c>
      <c r="O337" s="85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7">
        <f>S337*H337</f>
        <v>0</v>
      </c>
      <c r="U337" s="188" t="s">
        <v>1</v>
      </c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89" t="s">
        <v>107</v>
      </c>
      <c r="AT337" s="189" t="s">
        <v>103</v>
      </c>
      <c r="AU337" s="189" t="s">
        <v>75</v>
      </c>
      <c r="AY337" s="11" t="s">
        <v>108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1" t="s">
        <v>80</v>
      </c>
      <c r="BK337" s="190">
        <f>ROUND(I337*H337,2)</f>
        <v>0</v>
      </c>
      <c r="BL337" s="11" t="s">
        <v>107</v>
      </c>
      <c r="BM337" s="189" t="s">
        <v>667</v>
      </c>
    </row>
    <row r="338" s="2" customFormat="1">
      <c r="A338" s="32"/>
      <c r="B338" s="33"/>
      <c r="C338" s="34"/>
      <c r="D338" s="191" t="s">
        <v>110</v>
      </c>
      <c r="E338" s="34"/>
      <c r="F338" s="192" t="s">
        <v>668</v>
      </c>
      <c r="G338" s="34"/>
      <c r="H338" s="34"/>
      <c r="I338" s="193"/>
      <c r="J338" s="34"/>
      <c r="K338" s="34"/>
      <c r="L338" s="38"/>
      <c r="M338" s="194"/>
      <c r="N338" s="195"/>
      <c r="O338" s="85"/>
      <c r="P338" s="85"/>
      <c r="Q338" s="85"/>
      <c r="R338" s="85"/>
      <c r="S338" s="85"/>
      <c r="T338" s="85"/>
      <c r="U338" s="86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1" t="s">
        <v>110</v>
      </c>
      <c r="AU338" s="11" t="s">
        <v>75</v>
      </c>
    </row>
    <row r="339" s="2" customFormat="1" ht="16.5" customHeight="1">
      <c r="A339" s="32"/>
      <c r="B339" s="33"/>
      <c r="C339" s="177" t="s">
        <v>669</v>
      </c>
      <c r="D339" s="177" t="s">
        <v>103</v>
      </c>
      <c r="E339" s="178" t="s">
        <v>670</v>
      </c>
      <c r="F339" s="179" t="s">
        <v>671</v>
      </c>
      <c r="G339" s="180" t="s">
        <v>106</v>
      </c>
      <c r="H339" s="181">
        <v>124</v>
      </c>
      <c r="I339" s="182"/>
      <c r="J339" s="183">
        <f>ROUND(I339*H339,2)</f>
        <v>0</v>
      </c>
      <c r="K339" s="184"/>
      <c r="L339" s="38"/>
      <c r="M339" s="185" t="s">
        <v>1</v>
      </c>
      <c r="N339" s="186" t="s">
        <v>40</v>
      </c>
      <c r="O339" s="85"/>
      <c r="P339" s="187">
        <f>O339*H339</f>
        <v>0</v>
      </c>
      <c r="Q339" s="187">
        <v>0</v>
      </c>
      <c r="R339" s="187">
        <f>Q339*H339</f>
        <v>0</v>
      </c>
      <c r="S339" s="187">
        <v>0</v>
      </c>
      <c r="T339" s="187">
        <f>S339*H339</f>
        <v>0</v>
      </c>
      <c r="U339" s="188" t="s">
        <v>1</v>
      </c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9" t="s">
        <v>107</v>
      </c>
      <c r="AT339" s="189" t="s">
        <v>103</v>
      </c>
      <c r="AU339" s="189" t="s">
        <v>75</v>
      </c>
      <c r="AY339" s="11" t="s">
        <v>108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11" t="s">
        <v>80</v>
      </c>
      <c r="BK339" s="190">
        <f>ROUND(I339*H339,2)</f>
        <v>0</v>
      </c>
      <c r="BL339" s="11" t="s">
        <v>107</v>
      </c>
      <c r="BM339" s="189" t="s">
        <v>672</v>
      </c>
    </row>
    <row r="340" s="2" customFormat="1">
      <c r="A340" s="32"/>
      <c r="B340" s="33"/>
      <c r="C340" s="34"/>
      <c r="D340" s="191" t="s">
        <v>110</v>
      </c>
      <c r="E340" s="34"/>
      <c r="F340" s="192" t="s">
        <v>673</v>
      </c>
      <c r="G340" s="34"/>
      <c r="H340" s="34"/>
      <c r="I340" s="193"/>
      <c r="J340" s="34"/>
      <c r="K340" s="34"/>
      <c r="L340" s="38"/>
      <c r="M340" s="194"/>
      <c r="N340" s="195"/>
      <c r="O340" s="85"/>
      <c r="P340" s="85"/>
      <c r="Q340" s="85"/>
      <c r="R340" s="85"/>
      <c r="S340" s="85"/>
      <c r="T340" s="85"/>
      <c r="U340" s="86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1" t="s">
        <v>110</v>
      </c>
      <c r="AU340" s="11" t="s">
        <v>75</v>
      </c>
    </row>
    <row r="341" s="2" customFormat="1" ht="16.5" customHeight="1">
      <c r="A341" s="32"/>
      <c r="B341" s="33"/>
      <c r="C341" s="177" t="s">
        <v>674</v>
      </c>
      <c r="D341" s="177" t="s">
        <v>103</v>
      </c>
      <c r="E341" s="178" t="s">
        <v>675</v>
      </c>
      <c r="F341" s="179" t="s">
        <v>676</v>
      </c>
      <c r="G341" s="180" t="s">
        <v>106</v>
      </c>
      <c r="H341" s="181">
        <v>1</v>
      </c>
      <c r="I341" s="182"/>
      <c r="J341" s="183">
        <f>ROUND(I341*H341,2)</f>
        <v>0</v>
      </c>
      <c r="K341" s="184"/>
      <c r="L341" s="38"/>
      <c r="M341" s="185" t="s">
        <v>1</v>
      </c>
      <c r="N341" s="186" t="s">
        <v>40</v>
      </c>
      <c r="O341" s="85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7">
        <f>S341*H341</f>
        <v>0</v>
      </c>
      <c r="U341" s="188" t="s">
        <v>1</v>
      </c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9" t="s">
        <v>107</v>
      </c>
      <c r="AT341" s="189" t="s">
        <v>103</v>
      </c>
      <c r="AU341" s="189" t="s">
        <v>75</v>
      </c>
      <c r="AY341" s="11" t="s">
        <v>108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1" t="s">
        <v>80</v>
      </c>
      <c r="BK341" s="190">
        <f>ROUND(I341*H341,2)</f>
        <v>0</v>
      </c>
      <c r="BL341" s="11" t="s">
        <v>107</v>
      </c>
      <c r="BM341" s="189" t="s">
        <v>677</v>
      </c>
    </row>
    <row r="342" s="2" customFormat="1">
      <c r="A342" s="32"/>
      <c r="B342" s="33"/>
      <c r="C342" s="34"/>
      <c r="D342" s="191" t="s">
        <v>110</v>
      </c>
      <c r="E342" s="34"/>
      <c r="F342" s="192" t="s">
        <v>678</v>
      </c>
      <c r="G342" s="34"/>
      <c r="H342" s="34"/>
      <c r="I342" s="193"/>
      <c r="J342" s="34"/>
      <c r="K342" s="34"/>
      <c r="L342" s="38"/>
      <c r="M342" s="194"/>
      <c r="N342" s="195"/>
      <c r="O342" s="85"/>
      <c r="P342" s="85"/>
      <c r="Q342" s="85"/>
      <c r="R342" s="85"/>
      <c r="S342" s="85"/>
      <c r="T342" s="85"/>
      <c r="U342" s="86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1" t="s">
        <v>110</v>
      </c>
      <c r="AU342" s="11" t="s">
        <v>75</v>
      </c>
    </row>
    <row r="343" s="2" customFormat="1" ht="16.5" customHeight="1">
      <c r="A343" s="32"/>
      <c r="B343" s="33"/>
      <c r="C343" s="177" t="s">
        <v>679</v>
      </c>
      <c r="D343" s="177" t="s">
        <v>103</v>
      </c>
      <c r="E343" s="178" t="s">
        <v>680</v>
      </c>
      <c r="F343" s="179" t="s">
        <v>681</v>
      </c>
      <c r="G343" s="180" t="s">
        <v>106</v>
      </c>
      <c r="H343" s="181">
        <v>1</v>
      </c>
      <c r="I343" s="182"/>
      <c r="J343" s="183">
        <f>ROUND(I343*H343,2)</f>
        <v>0</v>
      </c>
      <c r="K343" s="184"/>
      <c r="L343" s="38"/>
      <c r="M343" s="185" t="s">
        <v>1</v>
      </c>
      <c r="N343" s="186" t="s">
        <v>40</v>
      </c>
      <c r="O343" s="85"/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7">
        <f>S343*H343</f>
        <v>0</v>
      </c>
      <c r="U343" s="188" t="s">
        <v>1</v>
      </c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9" t="s">
        <v>107</v>
      </c>
      <c r="AT343" s="189" t="s">
        <v>103</v>
      </c>
      <c r="AU343" s="189" t="s">
        <v>75</v>
      </c>
      <c r="AY343" s="11" t="s">
        <v>108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1" t="s">
        <v>80</v>
      </c>
      <c r="BK343" s="190">
        <f>ROUND(I343*H343,2)</f>
        <v>0</v>
      </c>
      <c r="BL343" s="11" t="s">
        <v>107</v>
      </c>
      <c r="BM343" s="189" t="s">
        <v>682</v>
      </c>
    </row>
    <row r="344" s="2" customFormat="1">
      <c r="A344" s="32"/>
      <c r="B344" s="33"/>
      <c r="C344" s="34"/>
      <c r="D344" s="191" t="s">
        <v>110</v>
      </c>
      <c r="E344" s="34"/>
      <c r="F344" s="192" t="s">
        <v>683</v>
      </c>
      <c r="G344" s="34"/>
      <c r="H344" s="34"/>
      <c r="I344" s="193"/>
      <c r="J344" s="34"/>
      <c r="K344" s="34"/>
      <c r="L344" s="38"/>
      <c r="M344" s="194"/>
      <c r="N344" s="195"/>
      <c r="O344" s="85"/>
      <c r="P344" s="85"/>
      <c r="Q344" s="85"/>
      <c r="R344" s="85"/>
      <c r="S344" s="85"/>
      <c r="T344" s="85"/>
      <c r="U344" s="86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1" t="s">
        <v>110</v>
      </c>
      <c r="AU344" s="11" t="s">
        <v>75</v>
      </c>
    </row>
    <row r="345" s="2" customFormat="1" ht="16.5" customHeight="1">
      <c r="A345" s="32"/>
      <c r="B345" s="33"/>
      <c r="C345" s="177" t="s">
        <v>684</v>
      </c>
      <c r="D345" s="177" t="s">
        <v>103</v>
      </c>
      <c r="E345" s="178" t="s">
        <v>685</v>
      </c>
      <c r="F345" s="179" t="s">
        <v>686</v>
      </c>
      <c r="G345" s="180" t="s">
        <v>106</v>
      </c>
      <c r="H345" s="181">
        <v>1</v>
      </c>
      <c r="I345" s="182"/>
      <c r="J345" s="183">
        <f>ROUND(I345*H345,2)</f>
        <v>0</v>
      </c>
      <c r="K345" s="184"/>
      <c r="L345" s="38"/>
      <c r="M345" s="185" t="s">
        <v>1</v>
      </c>
      <c r="N345" s="186" t="s">
        <v>40</v>
      </c>
      <c r="O345" s="85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7">
        <f>S345*H345</f>
        <v>0</v>
      </c>
      <c r="U345" s="188" t="s">
        <v>1</v>
      </c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9" t="s">
        <v>107</v>
      </c>
      <c r="AT345" s="189" t="s">
        <v>103</v>
      </c>
      <c r="AU345" s="189" t="s">
        <v>75</v>
      </c>
      <c r="AY345" s="11" t="s">
        <v>108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1" t="s">
        <v>80</v>
      </c>
      <c r="BK345" s="190">
        <f>ROUND(I345*H345,2)</f>
        <v>0</v>
      </c>
      <c r="BL345" s="11" t="s">
        <v>107</v>
      </c>
      <c r="BM345" s="189" t="s">
        <v>687</v>
      </c>
    </row>
    <row r="346" s="2" customFormat="1">
      <c r="A346" s="32"/>
      <c r="B346" s="33"/>
      <c r="C346" s="34"/>
      <c r="D346" s="191" t="s">
        <v>110</v>
      </c>
      <c r="E346" s="34"/>
      <c r="F346" s="192" t="s">
        <v>688</v>
      </c>
      <c r="G346" s="34"/>
      <c r="H346" s="34"/>
      <c r="I346" s="193"/>
      <c r="J346" s="34"/>
      <c r="K346" s="34"/>
      <c r="L346" s="38"/>
      <c r="M346" s="194"/>
      <c r="N346" s="195"/>
      <c r="O346" s="85"/>
      <c r="P346" s="85"/>
      <c r="Q346" s="85"/>
      <c r="R346" s="85"/>
      <c r="S346" s="85"/>
      <c r="T346" s="85"/>
      <c r="U346" s="86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T346" s="11" t="s">
        <v>110</v>
      </c>
      <c r="AU346" s="11" t="s">
        <v>75</v>
      </c>
    </row>
    <row r="347" s="2" customFormat="1" ht="16.5" customHeight="1">
      <c r="A347" s="32"/>
      <c r="B347" s="33"/>
      <c r="C347" s="177" t="s">
        <v>689</v>
      </c>
      <c r="D347" s="177" t="s">
        <v>103</v>
      </c>
      <c r="E347" s="178" t="s">
        <v>690</v>
      </c>
      <c r="F347" s="179" t="s">
        <v>691</v>
      </c>
      <c r="G347" s="180" t="s">
        <v>106</v>
      </c>
      <c r="H347" s="181">
        <v>4</v>
      </c>
      <c r="I347" s="182"/>
      <c r="J347" s="183">
        <f>ROUND(I347*H347,2)</f>
        <v>0</v>
      </c>
      <c r="K347" s="184"/>
      <c r="L347" s="38"/>
      <c r="M347" s="185" t="s">
        <v>1</v>
      </c>
      <c r="N347" s="186" t="s">
        <v>40</v>
      </c>
      <c r="O347" s="85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7">
        <f>S347*H347</f>
        <v>0</v>
      </c>
      <c r="U347" s="188" t="s">
        <v>1</v>
      </c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9" t="s">
        <v>107</v>
      </c>
      <c r="AT347" s="189" t="s">
        <v>103</v>
      </c>
      <c r="AU347" s="189" t="s">
        <v>75</v>
      </c>
      <c r="AY347" s="11" t="s">
        <v>108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1" t="s">
        <v>80</v>
      </c>
      <c r="BK347" s="190">
        <f>ROUND(I347*H347,2)</f>
        <v>0</v>
      </c>
      <c r="BL347" s="11" t="s">
        <v>107</v>
      </c>
      <c r="BM347" s="189" t="s">
        <v>692</v>
      </c>
    </row>
    <row r="348" s="2" customFormat="1">
      <c r="A348" s="32"/>
      <c r="B348" s="33"/>
      <c r="C348" s="34"/>
      <c r="D348" s="191" t="s">
        <v>110</v>
      </c>
      <c r="E348" s="34"/>
      <c r="F348" s="192" t="s">
        <v>693</v>
      </c>
      <c r="G348" s="34"/>
      <c r="H348" s="34"/>
      <c r="I348" s="193"/>
      <c r="J348" s="34"/>
      <c r="K348" s="34"/>
      <c r="L348" s="38"/>
      <c r="M348" s="194"/>
      <c r="N348" s="195"/>
      <c r="O348" s="85"/>
      <c r="P348" s="85"/>
      <c r="Q348" s="85"/>
      <c r="R348" s="85"/>
      <c r="S348" s="85"/>
      <c r="T348" s="85"/>
      <c r="U348" s="86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1" t="s">
        <v>110</v>
      </c>
      <c r="AU348" s="11" t="s">
        <v>75</v>
      </c>
    </row>
    <row r="349" s="2" customFormat="1" ht="16.5" customHeight="1">
      <c r="A349" s="32"/>
      <c r="B349" s="33"/>
      <c r="C349" s="177" t="s">
        <v>694</v>
      </c>
      <c r="D349" s="177" t="s">
        <v>103</v>
      </c>
      <c r="E349" s="178" t="s">
        <v>695</v>
      </c>
      <c r="F349" s="179" t="s">
        <v>696</v>
      </c>
      <c r="G349" s="180" t="s">
        <v>106</v>
      </c>
      <c r="H349" s="181">
        <v>3</v>
      </c>
      <c r="I349" s="182"/>
      <c r="J349" s="183">
        <f>ROUND(I349*H349,2)</f>
        <v>0</v>
      </c>
      <c r="K349" s="184"/>
      <c r="L349" s="38"/>
      <c r="M349" s="185" t="s">
        <v>1</v>
      </c>
      <c r="N349" s="186" t="s">
        <v>40</v>
      </c>
      <c r="O349" s="85"/>
      <c r="P349" s="187">
        <f>O349*H349</f>
        <v>0</v>
      </c>
      <c r="Q349" s="187">
        <v>0</v>
      </c>
      <c r="R349" s="187">
        <f>Q349*H349</f>
        <v>0</v>
      </c>
      <c r="S349" s="187">
        <v>0</v>
      </c>
      <c r="T349" s="187">
        <f>S349*H349</f>
        <v>0</v>
      </c>
      <c r="U349" s="188" t="s">
        <v>1</v>
      </c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9" t="s">
        <v>107</v>
      </c>
      <c r="AT349" s="189" t="s">
        <v>103</v>
      </c>
      <c r="AU349" s="189" t="s">
        <v>75</v>
      </c>
      <c r="AY349" s="11" t="s">
        <v>108</v>
      </c>
      <c r="BE349" s="190">
        <f>IF(N349="základní",J349,0)</f>
        <v>0</v>
      </c>
      <c r="BF349" s="190">
        <f>IF(N349="snížená",J349,0)</f>
        <v>0</v>
      </c>
      <c r="BG349" s="190">
        <f>IF(N349="zákl. přenesená",J349,0)</f>
        <v>0</v>
      </c>
      <c r="BH349" s="190">
        <f>IF(N349="sníž. přenesená",J349,0)</f>
        <v>0</v>
      </c>
      <c r="BI349" s="190">
        <f>IF(N349="nulová",J349,0)</f>
        <v>0</v>
      </c>
      <c r="BJ349" s="11" t="s">
        <v>80</v>
      </c>
      <c r="BK349" s="190">
        <f>ROUND(I349*H349,2)</f>
        <v>0</v>
      </c>
      <c r="BL349" s="11" t="s">
        <v>107</v>
      </c>
      <c r="BM349" s="189" t="s">
        <v>697</v>
      </c>
    </row>
    <row r="350" s="2" customFormat="1">
      <c r="A350" s="32"/>
      <c r="B350" s="33"/>
      <c r="C350" s="34"/>
      <c r="D350" s="191" t="s">
        <v>110</v>
      </c>
      <c r="E350" s="34"/>
      <c r="F350" s="192" t="s">
        <v>698</v>
      </c>
      <c r="G350" s="34"/>
      <c r="H350" s="34"/>
      <c r="I350" s="193"/>
      <c r="J350" s="34"/>
      <c r="K350" s="34"/>
      <c r="L350" s="38"/>
      <c r="M350" s="194"/>
      <c r="N350" s="195"/>
      <c r="O350" s="85"/>
      <c r="P350" s="85"/>
      <c r="Q350" s="85"/>
      <c r="R350" s="85"/>
      <c r="S350" s="85"/>
      <c r="T350" s="85"/>
      <c r="U350" s="86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1" t="s">
        <v>110</v>
      </c>
      <c r="AU350" s="11" t="s">
        <v>75</v>
      </c>
    </row>
    <row r="351" s="2" customFormat="1" ht="16.5" customHeight="1">
      <c r="A351" s="32"/>
      <c r="B351" s="33"/>
      <c r="C351" s="177" t="s">
        <v>699</v>
      </c>
      <c r="D351" s="177" t="s">
        <v>103</v>
      </c>
      <c r="E351" s="178" t="s">
        <v>700</v>
      </c>
      <c r="F351" s="179" t="s">
        <v>701</v>
      </c>
      <c r="G351" s="180" t="s">
        <v>106</v>
      </c>
      <c r="H351" s="181">
        <v>1</v>
      </c>
      <c r="I351" s="182"/>
      <c r="J351" s="183">
        <f>ROUND(I351*H351,2)</f>
        <v>0</v>
      </c>
      <c r="K351" s="184"/>
      <c r="L351" s="38"/>
      <c r="M351" s="185" t="s">
        <v>1</v>
      </c>
      <c r="N351" s="186" t="s">
        <v>40</v>
      </c>
      <c r="O351" s="85"/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7">
        <f>S351*H351</f>
        <v>0</v>
      </c>
      <c r="U351" s="188" t="s">
        <v>1</v>
      </c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9" t="s">
        <v>107</v>
      </c>
      <c r="AT351" s="189" t="s">
        <v>103</v>
      </c>
      <c r="AU351" s="189" t="s">
        <v>75</v>
      </c>
      <c r="AY351" s="11" t="s">
        <v>108</v>
      </c>
      <c r="BE351" s="190">
        <f>IF(N351="základní",J351,0)</f>
        <v>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11" t="s">
        <v>80</v>
      </c>
      <c r="BK351" s="190">
        <f>ROUND(I351*H351,2)</f>
        <v>0</v>
      </c>
      <c r="BL351" s="11" t="s">
        <v>107</v>
      </c>
      <c r="BM351" s="189" t="s">
        <v>702</v>
      </c>
    </row>
    <row r="352" s="2" customFormat="1">
      <c r="A352" s="32"/>
      <c r="B352" s="33"/>
      <c r="C352" s="34"/>
      <c r="D352" s="191" t="s">
        <v>110</v>
      </c>
      <c r="E352" s="34"/>
      <c r="F352" s="192" t="s">
        <v>703</v>
      </c>
      <c r="G352" s="34"/>
      <c r="H352" s="34"/>
      <c r="I352" s="193"/>
      <c r="J352" s="34"/>
      <c r="K352" s="34"/>
      <c r="L352" s="38"/>
      <c r="M352" s="194"/>
      <c r="N352" s="195"/>
      <c r="O352" s="85"/>
      <c r="P352" s="85"/>
      <c r="Q352" s="85"/>
      <c r="R352" s="85"/>
      <c r="S352" s="85"/>
      <c r="T352" s="85"/>
      <c r="U352" s="86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1" t="s">
        <v>110</v>
      </c>
      <c r="AU352" s="11" t="s">
        <v>75</v>
      </c>
    </row>
    <row r="353" s="2" customFormat="1" ht="16.5" customHeight="1">
      <c r="A353" s="32"/>
      <c r="B353" s="33"/>
      <c r="C353" s="177" t="s">
        <v>704</v>
      </c>
      <c r="D353" s="177" t="s">
        <v>103</v>
      </c>
      <c r="E353" s="178" t="s">
        <v>705</v>
      </c>
      <c r="F353" s="179" t="s">
        <v>706</v>
      </c>
      <c r="G353" s="180" t="s">
        <v>106</v>
      </c>
      <c r="H353" s="181">
        <v>1</v>
      </c>
      <c r="I353" s="182"/>
      <c r="J353" s="183">
        <f>ROUND(I353*H353,2)</f>
        <v>0</v>
      </c>
      <c r="K353" s="184"/>
      <c r="L353" s="38"/>
      <c r="M353" s="185" t="s">
        <v>1</v>
      </c>
      <c r="N353" s="186" t="s">
        <v>40</v>
      </c>
      <c r="O353" s="85"/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7">
        <f>S353*H353</f>
        <v>0</v>
      </c>
      <c r="U353" s="188" t="s">
        <v>1</v>
      </c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9" t="s">
        <v>107</v>
      </c>
      <c r="AT353" s="189" t="s">
        <v>103</v>
      </c>
      <c r="AU353" s="189" t="s">
        <v>75</v>
      </c>
      <c r="AY353" s="11" t="s">
        <v>108</v>
      </c>
      <c r="BE353" s="190">
        <f>IF(N353="základní",J353,0)</f>
        <v>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1" t="s">
        <v>80</v>
      </c>
      <c r="BK353" s="190">
        <f>ROUND(I353*H353,2)</f>
        <v>0</v>
      </c>
      <c r="BL353" s="11" t="s">
        <v>107</v>
      </c>
      <c r="BM353" s="189" t="s">
        <v>707</v>
      </c>
    </row>
    <row r="354" s="2" customFormat="1">
      <c r="A354" s="32"/>
      <c r="B354" s="33"/>
      <c r="C354" s="34"/>
      <c r="D354" s="191" t="s">
        <v>110</v>
      </c>
      <c r="E354" s="34"/>
      <c r="F354" s="192" t="s">
        <v>708</v>
      </c>
      <c r="G354" s="34"/>
      <c r="H354" s="34"/>
      <c r="I354" s="193"/>
      <c r="J354" s="34"/>
      <c r="K354" s="34"/>
      <c r="L354" s="38"/>
      <c r="M354" s="194"/>
      <c r="N354" s="195"/>
      <c r="O354" s="85"/>
      <c r="P354" s="85"/>
      <c r="Q354" s="85"/>
      <c r="R354" s="85"/>
      <c r="S354" s="85"/>
      <c r="T354" s="85"/>
      <c r="U354" s="86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1" t="s">
        <v>110</v>
      </c>
      <c r="AU354" s="11" t="s">
        <v>75</v>
      </c>
    </row>
    <row r="355" s="2" customFormat="1" ht="16.5" customHeight="1">
      <c r="A355" s="32"/>
      <c r="B355" s="33"/>
      <c r="C355" s="177" t="s">
        <v>709</v>
      </c>
      <c r="D355" s="177" t="s">
        <v>103</v>
      </c>
      <c r="E355" s="178" t="s">
        <v>710</v>
      </c>
      <c r="F355" s="179" t="s">
        <v>711</v>
      </c>
      <c r="G355" s="180" t="s">
        <v>106</v>
      </c>
      <c r="H355" s="181">
        <v>1</v>
      </c>
      <c r="I355" s="182"/>
      <c r="J355" s="183">
        <f>ROUND(I355*H355,2)</f>
        <v>0</v>
      </c>
      <c r="K355" s="184"/>
      <c r="L355" s="38"/>
      <c r="M355" s="185" t="s">
        <v>1</v>
      </c>
      <c r="N355" s="186" t="s">
        <v>40</v>
      </c>
      <c r="O355" s="85"/>
      <c r="P355" s="187">
        <f>O355*H355</f>
        <v>0</v>
      </c>
      <c r="Q355" s="187">
        <v>0</v>
      </c>
      <c r="R355" s="187">
        <f>Q355*H355</f>
        <v>0</v>
      </c>
      <c r="S355" s="187">
        <v>0</v>
      </c>
      <c r="T355" s="187">
        <f>S355*H355</f>
        <v>0</v>
      </c>
      <c r="U355" s="188" t="s">
        <v>1</v>
      </c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89" t="s">
        <v>107</v>
      </c>
      <c r="AT355" s="189" t="s">
        <v>103</v>
      </c>
      <c r="AU355" s="189" t="s">
        <v>75</v>
      </c>
      <c r="AY355" s="11" t="s">
        <v>108</v>
      </c>
      <c r="BE355" s="190">
        <f>IF(N355="základní",J355,0)</f>
        <v>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11" t="s">
        <v>80</v>
      </c>
      <c r="BK355" s="190">
        <f>ROUND(I355*H355,2)</f>
        <v>0</v>
      </c>
      <c r="BL355" s="11" t="s">
        <v>107</v>
      </c>
      <c r="BM355" s="189" t="s">
        <v>712</v>
      </c>
    </row>
    <row r="356" s="2" customFormat="1">
      <c r="A356" s="32"/>
      <c r="B356" s="33"/>
      <c r="C356" s="34"/>
      <c r="D356" s="191" t="s">
        <v>110</v>
      </c>
      <c r="E356" s="34"/>
      <c r="F356" s="192" t="s">
        <v>713</v>
      </c>
      <c r="G356" s="34"/>
      <c r="H356" s="34"/>
      <c r="I356" s="193"/>
      <c r="J356" s="34"/>
      <c r="K356" s="34"/>
      <c r="L356" s="38"/>
      <c r="M356" s="194"/>
      <c r="N356" s="195"/>
      <c r="O356" s="85"/>
      <c r="P356" s="85"/>
      <c r="Q356" s="85"/>
      <c r="R356" s="85"/>
      <c r="S356" s="85"/>
      <c r="T356" s="85"/>
      <c r="U356" s="86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1" t="s">
        <v>110</v>
      </c>
      <c r="AU356" s="11" t="s">
        <v>75</v>
      </c>
    </row>
    <row r="357" s="2" customFormat="1" ht="16.5" customHeight="1">
      <c r="A357" s="32"/>
      <c r="B357" s="33"/>
      <c r="C357" s="177" t="s">
        <v>714</v>
      </c>
      <c r="D357" s="177" t="s">
        <v>103</v>
      </c>
      <c r="E357" s="178" t="s">
        <v>715</v>
      </c>
      <c r="F357" s="179" t="s">
        <v>716</v>
      </c>
      <c r="G357" s="180" t="s">
        <v>106</v>
      </c>
      <c r="H357" s="181">
        <v>1</v>
      </c>
      <c r="I357" s="182"/>
      <c r="J357" s="183">
        <f>ROUND(I357*H357,2)</f>
        <v>0</v>
      </c>
      <c r="K357" s="184"/>
      <c r="L357" s="38"/>
      <c r="M357" s="185" t="s">
        <v>1</v>
      </c>
      <c r="N357" s="186" t="s">
        <v>40</v>
      </c>
      <c r="O357" s="85"/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7">
        <f>S357*H357</f>
        <v>0</v>
      </c>
      <c r="U357" s="188" t="s">
        <v>1</v>
      </c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9" t="s">
        <v>107</v>
      </c>
      <c r="AT357" s="189" t="s">
        <v>103</v>
      </c>
      <c r="AU357" s="189" t="s">
        <v>75</v>
      </c>
      <c r="AY357" s="11" t="s">
        <v>108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1" t="s">
        <v>80</v>
      </c>
      <c r="BK357" s="190">
        <f>ROUND(I357*H357,2)</f>
        <v>0</v>
      </c>
      <c r="BL357" s="11" t="s">
        <v>107</v>
      </c>
      <c r="BM357" s="189" t="s">
        <v>717</v>
      </c>
    </row>
    <row r="358" s="2" customFormat="1">
      <c r="A358" s="32"/>
      <c r="B358" s="33"/>
      <c r="C358" s="34"/>
      <c r="D358" s="191" t="s">
        <v>110</v>
      </c>
      <c r="E358" s="34"/>
      <c r="F358" s="192" t="s">
        <v>718</v>
      </c>
      <c r="G358" s="34"/>
      <c r="H358" s="34"/>
      <c r="I358" s="193"/>
      <c r="J358" s="34"/>
      <c r="K358" s="34"/>
      <c r="L358" s="38"/>
      <c r="M358" s="194"/>
      <c r="N358" s="195"/>
      <c r="O358" s="85"/>
      <c r="P358" s="85"/>
      <c r="Q358" s="85"/>
      <c r="R358" s="85"/>
      <c r="S358" s="85"/>
      <c r="T358" s="85"/>
      <c r="U358" s="86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1" t="s">
        <v>110</v>
      </c>
      <c r="AU358" s="11" t="s">
        <v>75</v>
      </c>
    </row>
    <row r="359" s="2" customFormat="1" ht="16.5" customHeight="1">
      <c r="A359" s="32"/>
      <c r="B359" s="33"/>
      <c r="C359" s="177" t="s">
        <v>719</v>
      </c>
      <c r="D359" s="177" t="s">
        <v>103</v>
      </c>
      <c r="E359" s="178" t="s">
        <v>720</v>
      </c>
      <c r="F359" s="179" t="s">
        <v>721</v>
      </c>
      <c r="G359" s="180" t="s">
        <v>106</v>
      </c>
      <c r="H359" s="181">
        <v>1</v>
      </c>
      <c r="I359" s="182"/>
      <c r="J359" s="183">
        <f>ROUND(I359*H359,2)</f>
        <v>0</v>
      </c>
      <c r="K359" s="184"/>
      <c r="L359" s="38"/>
      <c r="M359" s="185" t="s">
        <v>1</v>
      </c>
      <c r="N359" s="186" t="s">
        <v>40</v>
      </c>
      <c r="O359" s="85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7">
        <f>S359*H359</f>
        <v>0</v>
      </c>
      <c r="U359" s="188" t="s">
        <v>1</v>
      </c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9" t="s">
        <v>107</v>
      </c>
      <c r="AT359" s="189" t="s">
        <v>103</v>
      </c>
      <c r="AU359" s="189" t="s">
        <v>75</v>
      </c>
      <c r="AY359" s="11" t="s">
        <v>108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1" t="s">
        <v>80</v>
      </c>
      <c r="BK359" s="190">
        <f>ROUND(I359*H359,2)</f>
        <v>0</v>
      </c>
      <c r="BL359" s="11" t="s">
        <v>107</v>
      </c>
      <c r="BM359" s="189" t="s">
        <v>722</v>
      </c>
    </row>
    <row r="360" s="2" customFormat="1">
      <c r="A360" s="32"/>
      <c r="B360" s="33"/>
      <c r="C360" s="34"/>
      <c r="D360" s="191" t="s">
        <v>110</v>
      </c>
      <c r="E360" s="34"/>
      <c r="F360" s="192" t="s">
        <v>723</v>
      </c>
      <c r="G360" s="34"/>
      <c r="H360" s="34"/>
      <c r="I360" s="193"/>
      <c r="J360" s="34"/>
      <c r="K360" s="34"/>
      <c r="L360" s="38"/>
      <c r="M360" s="194"/>
      <c r="N360" s="195"/>
      <c r="O360" s="85"/>
      <c r="P360" s="85"/>
      <c r="Q360" s="85"/>
      <c r="R360" s="85"/>
      <c r="S360" s="85"/>
      <c r="T360" s="85"/>
      <c r="U360" s="86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1" t="s">
        <v>110</v>
      </c>
      <c r="AU360" s="11" t="s">
        <v>75</v>
      </c>
    </row>
    <row r="361" s="2" customFormat="1" ht="16.5" customHeight="1">
      <c r="A361" s="32"/>
      <c r="B361" s="33"/>
      <c r="C361" s="177" t="s">
        <v>724</v>
      </c>
      <c r="D361" s="177" t="s">
        <v>103</v>
      </c>
      <c r="E361" s="178" t="s">
        <v>725</v>
      </c>
      <c r="F361" s="179" t="s">
        <v>726</v>
      </c>
      <c r="G361" s="180" t="s">
        <v>106</v>
      </c>
      <c r="H361" s="181">
        <v>1</v>
      </c>
      <c r="I361" s="182"/>
      <c r="J361" s="183">
        <f>ROUND(I361*H361,2)</f>
        <v>0</v>
      </c>
      <c r="K361" s="184"/>
      <c r="L361" s="38"/>
      <c r="M361" s="185" t="s">
        <v>1</v>
      </c>
      <c r="N361" s="186" t="s">
        <v>40</v>
      </c>
      <c r="O361" s="85"/>
      <c r="P361" s="187">
        <f>O361*H361</f>
        <v>0</v>
      </c>
      <c r="Q361" s="187">
        <v>0</v>
      </c>
      <c r="R361" s="187">
        <f>Q361*H361</f>
        <v>0</v>
      </c>
      <c r="S361" s="187">
        <v>0</v>
      </c>
      <c r="T361" s="187">
        <f>S361*H361</f>
        <v>0</v>
      </c>
      <c r="U361" s="188" t="s">
        <v>1</v>
      </c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89" t="s">
        <v>107</v>
      </c>
      <c r="AT361" s="189" t="s">
        <v>103</v>
      </c>
      <c r="AU361" s="189" t="s">
        <v>75</v>
      </c>
      <c r="AY361" s="11" t="s">
        <v>108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1" t="s">
        <v>80</v>
      </c>
      <c r="BK361" s="190">
        <f>ROUND(I361*H361,2)</f>
        <v>0</v>
      </c>
      <c r="BL361" s="11" t="s">
        <v>107</v>
      </c>
      <c r="BM361" s="189" t="s">
        <v>727</v>
      </c>
    </row>
    <row r="362" s="2" customFormat="1">
      <c r="A362" s="32"/>
      <c r="B362" s="33"/>
      <c r="C362" s="34"/>
      <c r="D362" s="191" t="s">
        <v>110</v>
      </c>
      <c r="E362" s="34"/>
      <c r="F362" s="192" t="s">
        <v>728</v>
      </c>
      <c r="G362" s="34"/>
      <c r="H362" s="34"/>
      <c r="I362" s="193"/>
      <c r="J362" s="34"/>
      <c r="K362" s="34"/>
      <c r="L362" s="38"/>
      <c r="M362" s="194"/>
      <c r="N362" s="195"/>
      <c r="O362" s="85"/>
      <c r="P362" s="85"/>
      <c r="Q362" s="85"/>
      <c r="R362" s="85"/>
      <c r="S362" s="85"/>
      <c r="T362" s="85"/>
      <c r="U362" s="86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1" t="s">
        <v>110</v>
      </c>
      <c r="AU362" s="11" t="s">
        <v>75</v>
      </c>
    </row>
    <row r="363" s="2" customFormat="1" ht="16.5" customHeight="1">
      <c r="A363" s="32"/>
      <c r="B363" s="33"/>
      <c r="C363" s="177" t="s">
        <v>729</v>
      </c>
      <c r="D363" s="177" t="s">
        <v>103</v>
      </c>
      <c r="E363" s="178" t="s">
        <v>730</v>
      </c>
      <c r="F363" s="179" t="s">
        <v>731</v>
      </c>
      <c r="G363" s="180" t="s">
        <v>106</v>
      </c>
      <c r="H363" s="181">
        <v>1</v>
      </c>
      <c r="I363" s="182"/>
      <c r="J363" s="183">
        <f>ROUND(I363*H363,2)</f>
        <v>0</v>
      </c>
      <c r="K363" s="184"/>
      <c r="L363" s="38"/>
      <c r="M363" s="185" t="s">
        <v>1</v>
      </c>
      <c r="N363" s="186" t="s">
        <v>40</v>
      </c>
      <c r="O363" s="85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7">
        <f>S363*H363</f>
        <v>0</v>
      </c>
      <c r="U363" s="188" t="s">
        <v>1</v>
      </c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9" t="s">
        <v>107</v>
      </c>
      <c r="AT363" s="189" t="s">
        <v>103</v>
      </c>
      <c r="AU363" s="189" t="s">
        <v>75</v>
      </c>
      <c r="AY363" s="11" t="s">
        <v>108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1" t="s">
        <v>80</v>
      </c>
      <c r="BK363" s="190">
        <f>ROUND(I363*H363,2)</f>
        <v>0</v>
      </c>
      <c r="BL363" s="11" t="s">
        <v>107</v>
      </c>
      <c r="BM363" s="189" t="s">
        <v>732</v>
      </c>
    </row>
    <row r="364" s="2" customFormat="1">
      <c r="A364" s="32"/>
      <c r="B364" s="33"/>
      <c r="C364" s="34"/>
      <c r="D364" s="191" t="s">
        <v>110</v>
      </c>
      <c r="E364" s="34"/>
      <c r="F364" s="192" t="s">
        <v>733</v>
      </c>
      <c r="G364" s="34"/>
      <c r="H364" s="34"/>
      <c r="I364" s="193"/>
      <c r="J364" s="34"/>
      <c r="K364" s="34"/>
      <c r="L364" s="38"/>
      <c r="M364" s="194"/>
      <c r="N364" s="195"/>
      <c r="O364" s="85"/>
      <c r="P364" s="85"/>
      <c r="Q364" s="85"/>
      <c r="R364" s="85"/>
      <c r="S364" s="85"/>
      <c r="T364" s="85"/>
      <c r="U364" s="86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1" t="s">
        <v>110</v>
      </c>
      <c r="AU364" s="11" t="s">
        <v>75</v>
      </c>
    </row>
    <row r="365" s="2" customFormat="1" ht="16.5" customHeight="1">
      <c r="A365" s="32"/>
      <c r="B365" s="33"/>
      <c r="C365" s="177" t="s">
        <v>734</v>
      </c>
      <c r="D365" s="177" t="s">
        <v>103</v>
      </c>
      <c r="E365" s="178" t="s">
        <v>735</v>
      </c>
      <c r="F365" s="179" t="s">
        <v>736</v>
      </c>
      <c r="G365" s="180" t="s">
        <v>106</v>
      </c>
      <c r="H365" s="181">
        <v>1</v>
      </c>
      <c r="I365" s="182"/>
      <c r="J365" s="183">
        <f>ROUND(I365*H365,2)</f>
        <v>0</v>
      </c>
      <c r="K365" s="184"/>
      <c r="L365" s="38"/>
      <c r="M365" s="185" t="s">
        <v>1</v>
      </c>
      <c r="N365" s="186" t="s">
        <v>40</v>
      </c>
      <c r="O365" s="85"/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7">
        <f>S365*H365</f>
        <v>0</v>
      </c>
      <c r="U365" s="188" t="s">
        <v>1</v>
      </c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89" t="s">
        <v>107</v>
      </c>
      <c r="AT365" s="189" t="s">
        <v>103</v>
      </c>
      <c r="AU365" s="189" t="s">
        <v>75</v>
      </c>
      <c r="AY365" s="11" t="s">
        <v>108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1" t="s">
        <v>80</v>
      </c>
      <c r="BK365" s="190">
        <f>ROUND(I365*H365,2)</f>
        <v>0</v>
      </c>
      <c r="BL365" s="11" t="s">
        <v>107</v>
      </c>
      <c r="BM365" s="189" t="s">
        <v>737</v>
      </c>
    </row>
    <row r="366" s="2" customFormat="1">
      <c r="A366" s="32"/>
      <c r="B366" s="33"/>
      <c r="C366" s="34"/>
      <c r="D366" s="191" t="s">
        <v>110</v>
      </c>
      <c r="E366" s="34"/>
      <c r="F366" s="192" t="s">
        <v>738</v>
      </c>
      <c r="G366" s="34"/>
      <c r="H366" s="34"/>
      <c r="I366" s="193"/>
      <c r="J366" s="34"/>
      <c r="K366" s="34"/>
      <c r="L366" s="38"/>
      <c r="M366" s="194"/>
      <c r="N366" s="195"/>
      <c r="O366" s="85"/>
      <c r="P366" s="85"/>
      <c r="Q366" s="85"/>
      <c r="R366" s="85"/>
      <c r="S366" s="85"/>
      <c r="T366" s="85"/>
      <c r="U366" s="86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1" t="s">
        <v>110</v>
      </c>
      <c r="AU366" s="11" t="s">
        <v>75</v>
      </c>
    </row>
    <row r="367" s="2" customFormat="1" ht="16.5" customHeight="1">
      <c r="A367" s="32"/>
      <c r="B367" s="33"/>
      <c r="C367" s="177" t="s">
        <v>739</v>
      </c>
      <c r="D367" s="177" t="s">
        <v>103</v>
      </c>
      <c r="E367" s="178" t="s">
        <v>740</v>
      </c>
      <c r="F367" s="179" t="s">
        <v>741</v>
      </c>
      <c r="G367" s="180" t="s">
        <v>106</v>
      </c>
      <c r="H367" s="181">
        <v>1</v>
      </c>
      <c r="I367" s="182"/>
      <c r="J367" s="183">
        <f>ROUND(I367*H367,2)</f>
        <v>0</v>
      </c>
      <c r="K367" s="184"/>
      <c r="L367" s="38"/>
      <c r="M367" s="185" t="s">
        <v>1</v>
      </c>
      <c r="N367" s="186" t="s">
        <v>40</v>
      </c>
      <c r="O367" s="85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7">
        <f>S367*H367</f>
        <v>0</v>
      </c>
      <c r="U367" s="188" t="s">
        <v>1</v>
      </c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9" t="s">
        <v>107</v>
      </c>
      <c r="AT367" s="189" t="s">
        <v>103</v>
      </c>
      <c r="AU367" s="189" t="s">
        <v>75</v>
      </c>
      <c r="AY367" s="11" t="s">
        <v>108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1" t="s">
        <v>80</v>
      </c>
      <c r="BK367" s="190">
        <f>ROUND(I367*H367,2)</f>
        <v>0</v>
      </c>
      <c r="BL367" s="11" t="s">
        <v>107</v>
      </c>
      <c r="BM367" s="189" t="s">
        <v>742</v>
      </c>
    </row>
    <row r="368" s="2" customFormat="1">
      <c r="A368" s="32"/>
      <c r="B368" s="33"/>
      <c r="C368" s="34"/>
      <c r="D368" s="191" t="s">
        <v>110</v>
      </c>
      <c r="E368" s="34"/>
      <c r="F368" s="192" t="s">
        <v>743</v>
      </c>
      <c r="G368" s="34"/>
      <c r="H368" s="34"/>
      <c r="I368" s="193"/>
      <c r="J368" s="34"/>
      <c r="K368" s="34"/>
      <c r="L368" s="38"/>
      <c r="M368" s="194"/>
      <c r="N368" s="195"/>
      <c r="O368" s="85"/>
      <c r="P368" s="85"/>
      <c r="Q368" s="85"/>
      <c r="R368" s="85"/>
      <c r="S368" s="85"/>
      <c r="T368" s="85"/>
      <c r="U368" s="86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1" t="s">
        <v>110</v>
      </c>
      <c r="AU368" s="11" t="s">
        <v>75</v>
      </c>
    </row>
    <row r="369" s="2" customFormat="1" ht="16.5" customHeight="1">
      <c r="A369" s="32"/>
      <c r="B369" s="33"/>
      <c r="C369" s="196" t="s">
        <v>744</v>
      </c>
      <c r="D369" s="196" t="s">
        <v>745</v>
      </c>
      <c r="E369" s="197" t="s">
        <v>746</v>
      </c>
      <c r="F369" s="198" t="s">
        <v>747</v>
      </c>
      <c r="G369" s="199" t="s">
        <v>106</v>
      </c>
      <c r="H369" s="200">
        <v>1</v>
      </c>
      <c r="I369" s="201"/>
      <c r="J369" s="202">
        <f>ROUND(I369*H369,2)</f>
        <v>0</v>
      </c>
      <c r="K369" s="203"/>
      <c r="L369" s="204"/>
      <c r="M369" s="205" t="s">
        <v>1</v>
      </c>
      <c r="N369" s="206" t="s">
        <v>40</v>
      </c>
      <c r="O369" s="85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7">
        <f>S369*H369</f>
        <v>0</v>
      </c>
      <c r="U369" s="188" t="s">
        <v>1</v>
      </c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9" t="s">
        <v>107</v>
      </c>
      <c r="AT369" s="189" t="s">
        <v>745</v>
      </c>
      <c r="AU369" s="189" t="s">
        <v>75</v>
      </c>
      <c r="AY369" s="11" t="s">
        <v>108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1" t="s">
        <v>80</v>
      </c>
      <c r="BK369" s="190">
        <f>ROUND(I369*H369,2)</f>
        <v>0</v>
      </c>
      <c r="BL369" s="11" t="s">
        <v>107</v>
      </c>
      <c r="BM369" s="189" t="s">
        <v>748</v>
      </c>
    </row>
    <row r="370" s="2" customFormat="1">
      <c r="A370" s="32"/>
      <c r="B370" s="33"/>
      <c r="C370" s="34"/>
      <c r="D370" s="191" t="s">
        <v>110</v>
      </c>
      <c r="E370" s="34"/>
      <c r="F370" s="192" t="s">
        <v>747</v>
      </c>
      <c r="G370" s="34"/>
      <c r="H370" s="34"/>
      <c r="I370" s="193"/>
      <c r="J370" s="34"/>
      <c r="K370" s="34"/>
      <c r="L370" s="38"/>
      <c r="M370" s="194"/>
      <c r="N370" s="195"/>
      <c r="O370" s="85"/>
      <c r="P370" s="85"/>
      <c r="Q370" s="85"/>
      <c r="R370" s="85"/>
      <c r="S370" s="85"/>
      <c r="T370" s="85"/>
      <c r="U370" s="86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1" t="s">
        <v>110</v>
      </c>
      <c r="AU370" s="11" t="s">
        <v>75</v>
      </c>
    </row>
    <row r="371" s="2" customFormat="1" ht="16.5" customHeight="1">
      <c r="A371" s="32"/>
      <c r="B371" s="33"/>
      <c r="C371" s="196" t="s">
        <v>749</v>
      </c>
      <c r="D371" s="196" t="s">
        <v>745</v>
      </c>
      <c r="E371" s="197" t="s">
        <v>750</v>
      </c>
      <c r="F371" s="198" t="s">
        <v>751</v>
      </c>
      <c r="G371" s="199" t="s">
        <v>106</v>
      </c>
      <c r="H371" s="200">
        <v>1</v>
      </c>
      <c r="I371" s="201"/>
      <c r="J371" s="202">
        <f>ROUND(I371*H371,2)</f>
        <v>0</v>
      </c>
      <c r="K371" s="203"/>
      <c r="L371" s="204"/>
      <c r="M371" s="205" t="s">
        <v>1</v>
      </c>
      <c r="N371" s="206" t="s">
        <v>40</v>
      </c>
      <c r="O371" s="85"/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7">
        <f>S371*H371</f>
        <v>0</v>
      </c>
      <c r="U371" s="188" t="s">
        <v>1</v>
      </c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89" t="s">
        <v>107</v>
      </c>
      <c r="AT371" s="189" t="s">
        <v>745</v>
      </c>
      <c r="AU371" s="189" t="s">
        <v>75</v>
      </c>
      <c r="AY371" s="11" t="s">
        <v>108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1" t="s">
        <v>80</v>
      </c>
      <c r="BK371" s="190">
        <f>ROUND(I371*H371,2)</f>
        <v>0</v>
      </c>
      <c r="BL371" s="11" t="s">
        <v>107</v>
      </c>
      <c r="BM371" s="189" t="s">
        <v>752</v>
      </c>
    </row>
    <row r="372" s="2" customFormat="1">
      <c r="A372" s="32"/>
      <c r="B372" s="33"/>
      <c r="C372" s="34"/>
      <c r="D372" s="191" t="s">
        <v>110</v>
      </c>
      <c r="E372" s="34"/>
      <c r="F372" s="192" t="s">
        <v>751</v>
      </c>
      <c r="G372" s="34"/>
      <c r="H372" s="34"/>
      <c r="I372" s="193"/>
      <c r="J372" s="34"/>
      <c r="K372" s="34"/>
      <c r="L372" s="38"/>
      <c r="M372" s="194"/>
      <c r="N372" s="195"/>
      <c r="O372" s="85"/>
      <c r="P372" s="85"/>
      <c r="Q372" s="85"/>
      <c r="R372" s="85"/>
      <c r="S372" s="85"/>
      <c r="T372" s="85"/>
      <c r="U372" s="86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1" t="s">
        <v>110</v>
      </c>
      <c r="AU372" s="11" t="s">
        <v>75</v>
      </c>
    </row>
    <row r="373" s="2" customFormat="1" ht="16.5" customHeight="1">
      <c r="A373" s="32"/>
      <c r="B373" s="33"/>
      <c r="C373" s="196" t="s">
        <v>753</v>
      </c>
      <c r="D373" s="196" t="s">
        <v>745</v>
      </c>
      <c r="E373" s="197" t="s">
        <v>754</v>
      </c>
      <c r="F373" s="198" t="s">
        <v>755</v>
      </c>
      <c r="G373" s="199" t="s">
        <v>106</v>
      </c>
      <c r="H373" s="200">
        <v>1</v>
      </c>
      <c r="I373" s="201"/>
      <c r="J373" s="202">
        <f>ROUND(I373*H373,2)</f>
        <v>0</v>
      </c>
      <c r="K373" s="203"/>
      <c r="L373" s="204"/>
      <c r="M373" s="205" t="s">
        <v>1</v>
      </c>
      <c r="N373" s="206" t="s">
        <v>40</v>
      </c>
      <c r="O373" s="85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7">
        <f>S373*H373</f>
        <v>0</v>
      </c>
      <c r="U373" s="188" t="s">
        <v>1</v>
      </c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89" t="s">
        <v>107</v>
      </c>
      <c r="AT373" s="189" t="s">
        <v>745</v>
      </c>
      <c r="AU373" s="189" t="s">
        <v>75</v>
      </c>
      <c r="AY373" s="11" t="s">
        <v>108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1" t="s">
        <v>80</v>
      </c>
      <c r="BK373" s="190">
        <f>ROUND(I373*H373,2)</f>
        <v>0</v>
      </c>
      <c r="BL373" s="11" t="s">
        <v>107</v>
      </c>
      <c r="BM373" s="189" t="s">
        <v>756</v>
      </c>
    </row>
    <row r="374" s="2" customFormat="1">
      <c r="A374" s="32"/>
      <c r="B374" s="33"/>
      <c r="C374" s="34"/>
      <c r="D374" s="191" t="s">
        <v>110</v>
      </c>
      <c r="E374" s="34"/>
      <c r="F374" s="192" t="s">
        <v>755</v>
      </c>
      <c r="G374" s="34"/>
      <c r="H374" s="34"/>
      <c r="I374" s="193"/>
      <c r="J374" s="34"/>
      <c r="K374" s="34"/>
      <c r="L374" s="38"/>
      <c r="M374" s="194"/>
      <c r="N374" s="195"/>
      <c r="O374" s="85"/>
      <c r="P374" s="85"/>
      <c r="Q374" s="85"/>
      <c r="R374" s="85"/>
      <c r="S374" s="85"/>
      <c r="T374" s="85"/>
      <c r="U374" s="86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1" t="s">
        <v>110</v>
      </c>
      <c r="AU374" s="11" t="s">
        <v>75</v>
      </c>
    </row>
    <row r="375" s="2" customFormat="1" ht="16.5" customHeight="1">
      <c r="A375" s="32"/>
      <c r="B375" s="33"/>
      <c r="C375" s="196" t="s">
        <v>757</v>
      </c>
      <c r="D375" s="196" t="s">
        <v>745</v>
      </c>
      <c r="E375" s="197" t="s">
        <v>758</v>
      </c>
      <c r="F375" s="198" t="s">
        <v>759</v>
      </c>
      <c r="G375" s="199" t="s">
        <v>106</v>
      </c>
      <c r="H375" s="200">
        <v>1</v>
      </c>
      <c r="I375" s="201"/>
      <c r="J375" s="202">
        <f>ROUND(I375*H375,2)</f>
        <v>0</v>
      </c>
      <c r="K375" s="203"/>
      <c r="L375" s="204"/>
      <c r="M375" s="205" t="s">
        <v>1</v>
      </c>
      <c r="N375" s="206" t="s">
        <v>40</v>
      </c>
      <c r="O375" s="85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7">
        <f>S375*H375</f>
        <v>0</v>
      </c>
      <c r="U375" s="188" t="s">
        <v>1</v>
      </c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9" t="s">
        <v>107</v>
      </c>
      <c r="AT375" s="189" t="s">
        <v>745</v>
      </c>
      <c r="AU375" s="189" t="s">
        <v>75</v>
      </c>
      <c r="AY375" s="11" t="s">
        <v>108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1" t="s">
        <v>80</v>
      </c>
      <c r="BK375" s="190">
        <f>ROUND(I375*H375,2)</f>
        <v>0</v>
      </c>
      <c r="BL375" s="11" t="s">
        <v>107</v>
      </c>
      <c r="BM375" s="189" t="s">
        <v>760</v>
      </c>
    </row>
    <row r="376" s="2" customFormat="1">
      <c r="A376" s="32"/>
      <c r="B376" s="33"/>
      <c r="C376" s="34"/>
      <c r="D376" s="191" t="s">
        <v>110</v>
      </c>
      <c r="E376" s="34"/>
      <c r="F376" s="192" t="s">
        <v>759</v>
      </c>
      <c r="G376" s="34"/>
      <c r="H376" s="34"/>
      <c r="I376" s="193"/>
      <c r="J376" s="34"/>
      <c r="K376" s="34"/>
      <c r="L376" s="38"/>
      <c r="M376" s="194"/>
      <c r="N376" s="195"/>
      <c r="O376" s="85"/>
      <c r="P376" s="85"/>
      <c r="Q376" s="85"/>
      <c r="R376" s="85"/>
      <c r="S376" s="85"/>
      <c r="T376" s="85"/>
      <c r="U376" s="86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1" t="s">
        <v>110</v>
      </c>
      <c r="AU376" s="11" t="s">
        <v>75</v>
      </c>
    </row>
    <row r="377" s="2" customFormat="1" ht="16.5" customHeight="1">
      <c r="A377" s="32"/>
      <c r="B377" s="33"/>
      <c r="C377" s="196" t="s">
        <v>761</v>
      </c>
      <c r="D377" s="196" t="s">
        <v>745</v>
      </c>
      <c r="E377" s="197" t="s">
        <v>762</v>
      </c>
      <c r="F377" s="198" t="s">
        <v>763</v>
      </c>
      <c r="G377" s="199" t="s">
        <v>106</v>
      </c>
      <c r="H377" s="200">
        <v>1</v>
      </c>
      <c r="I377" s="201"/>
      <c r="J377" s="202">
        <f>ROUND(I377*H377,2)</f>
        <v>0</v>
      </c>
      <c r="K377" s="203"/>
      <c r="L377" s="204"/>
      <c r="M377" s="205" t="s">
        <v>1</v>
      </c>
      <c r="N377" s="206" t="s">
        <v>40</v>
      </c>
      <c r="O377" s="85"/>
      <c r="P377" s="187">
        <f>O377*H377</f>
        <v>0</v>
      </c>
      <c r="Q377" s="187">
        <v>0</v>
      </c>
      <c r="R377" s="187">
        <f>Q377*H377</f>
        <v>0</v>
      </c>
      <c r="S377" s="187">
        <v>0</v>
      </c>
      <c r="T377" s="187">
        <f>S377*H377</f>
        <v>0</v>
      </c>
      <c r="U377" s="188" t="s">
        <v>1</v>
      </c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89" t="s">
        <v>107</v>
      </c>
      <c r="AT377" s="189" t="s">
        <v>745</v>
      </c>
      <c r="AU377" s="189" t="s">
        <v>75</v>
      </c>
      <c r="AY377" s="11" t="s">
        <v>108</v>
      </c>
      <c r="BE377" s="190">
        <f>IF(N377="základní",J377,0)</f>
        <v>0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11" t="s">
        <v>80</v>
      </c>
      <c r="BK377" s="190">
        <f>ROUND(I377*H377,2)</f>
        <v>0</v>
      </c>
      <c r="BL377" s="11" t="s">
        <v>107</v>
      </c>
      <c r="BM377" s="189" t="s">
        <v>764</v>
      </c>
    </row>
    <row r="378" s="2" customFormat="1">
      <c r="A378" s="32"/>
      <c r="B378" s="33"/>
      <c r="C378" s="34"/>
      <c r="D378" s="191" t="s">
        <v>110</v>
      </c>
      <c r="E378" s="34"/>
      <c r="F378" s="192" t="s">
        <v>763</v>
      </c>
      <c r="G378" s="34"/>
      <c r="H378" s="34"/>
      <c r="I378" s="193"/>
      <c r="J378" s="34"/>
      <c r="K378" s="34"/>
      <c r="L378" s="38"/>
      <c r="M378" s="194"/>
      <c r="N378" s="195"/>
      <c r="O378" s="85"/>
      <c r="P378" s="85"/>
      <c r="Q378" s="85"/>
      <c r="R378" s="85"/>
      <c r="S378" s="85"/>
      <c r="T378" s="85"/>
      <c r="U378" s="86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T378" s="11" t="s">
        <v>110</v>
      </c>
      <c r="AU378" s="11" t="s">
        <v>75</v>
      </c>
    </row>
    <row r="379" s="2" customFormat="1" ht="16.5" customHeight="1">
      <c r="A379" s="32"/>
      <c r="B379" s="33"/>
      <c r="C379" s="196" t="s">
        <v>765</v>
      </c>
      <c r="D379" s="196" t="s">
        <v>745</v>
      </c>
      <c r="E379" s="197" t="s">
        <v>766</v>
      </c>
      <c r="F379" s="198" t="s">
        <v>767</v>
      </c>
      <c r="G379" s="199" t="s">
        <v>106</v>
      </c>
      <c r="H379" s="200">
        <v>1</v>
      </c>
      <c r="I379" s="201"/>
      <c r="J379" s="202">
        <f>ROUND(I379*H379,2)</f>
        <v>0</v>
      </c>
      <c r="K379" s="203"/>
      <c r="L379" s="204"/>
      <c r="M379" s="205" t="s">
        <v>1</v>
      </c>
      <c r="N379" s="206" t="s">
        <v>40</v>
      </c>
      <c r="O379" s="85"/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7">
        <f>S379*H379</f>
        <v>0</v>
      </c>
      <c r="U379" s="188" t="s">
        <v>1</v>
      </c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89" t="s">
        <v>107</v>
      </c>
      <c r="AT379" s="189" t="s">
        <v>745</v>
      </c>
      <c r="AU379" s="189" t="s">
        <v>75</v>
      </c>
      <c r="AY379" s="11" t="s">
        <v>108</v>
      </c>
      <c r="BE379" s="190">
        <f>IF(N379="základní",J379,0)</f>
        <v>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1" t="s">
        <v>80</v>
      </c>
      <c r="BK379" s="190">
        <f>ROUND(I379*H379,2)</f>
        <v>0</v>
      </c>
      <c r="BL379" s="11" t="s">
        <v>107</v>
      </c>
      <c r="BM379" s="189" t="s">
        <v>768</v>
      </c>
    </row>
    <row r="380" s="2" customFormat="1">
      <c r="A380" s="32"/>
      <c r="B380" s="33"/>
      <c r="C380" s="34"/>
      <c r="D380" s="191" t="s">
        <v>110</v>
      </c>
      <c r="E380" s="34"/>
      <c r="F380" s="192" t="s">
        <v>767</v>
      </c>
      <c r="G380" s="34"/>
      <c r="H380" s="34"/>
      <c r="I380" s="193"/>
      <c r="J380" s="34"/>
      <c r="K380" s="34"/>
      <c r="L380" s="38"/>
      <c r="M380" s="194"/>
      <c r="N380" s="195"/>
      <c r="O380" s="85"/>
      <c r="P380" s="85"/>
      <c r="Q380" s="85"/>
      <c r="R380" s="85"/>
      <c r="S380" s="85"/>
      <c r="T380" s="85"/>
      <c r="U380" s="86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1" t="s">
        <v>110</v>
      </c>
      <c r="AU380" s="11" t="s">
        <v>75</v>
      </c>
    </row>
    <row r="381" s="2" customFormat="1" ht="16.5" customHeight="1">
      <c r="A381" s="32"/>
      <c r="B381" s="33"/>
      <c r="C381" s="196" t="s">
        <v>769</v>
      </c>
      <c r="D381" s="196" t="s">
        <v>745</v>
      </c>
      <c r="E381" s="197" t="s">
        <v>770</v>
      </c>
      <c r="F381" s="198" t="s">
        <v>771</v>
      </c>
      <c r="G381" s="199" t="s">
        <v>106</v>
      </c>
      <c r="H381" s="200">
        <v>1</v>
      </c>
      <c r="I381" s="201"/>
      <c r="J381" s="202">
        <f>ROUND(I381*H381,2)</f>
        <v>0</v>
      </c>
      <c r="K381" s="203"/>
      <c r="L381" s="204"/>
      <c r="M381" s="205" t="s">
        <v>1</v>
      </c>
      <c r="N381" s="206" t="s">
        <v>40</v>
      </c>
      <c r="O381" s="85"/>
      <c r="P381" s="187">
        <f>O381*H381</f>
        <v>0</v>
      </c>
      <c r="Q381" s="187">
        <v>0</v>
      </c>
      <c r="R381" s="187">
        <f>Q381*H381</f>
        <v>0</v>
      </c>
      <c r="S381" s="187">
        <v>0</v>
      </c>
      <c r="T381" s="187">
        <f>S381*H381</f>
        <v>0</v>
      </c>
      <c r="U381" s="188" t="s">
        <v>1</v>
      </c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9" t="s">
        <v>107</v>
      </c>
      <c r="AT381" s="189" t="s">
        <v>745</v>
      </c>
      <c r="AU381" s="189" t="s">
        <v>75</v>
      </c>
      <c r="AY381" s="11" t="s">
        <v>108</v>
      </c>
      <c r="BE381" s="190">
        <f>IF(N381="základní",J381,0)</f>
        <v>0</v>
      </c>
      <c r="BF381" s="190">
        <f>IF(N381="snížená",J381,0)</f>
        <v>0</v>
      </c>
      <c r="BG381" s="190">
        <f>IF(N381="zákl. přenesená",J381,0)</f>
        <v>0</v>
      </c>
      <c r="BH381" s="190">
        <f>IF(N381="sníž. přenesená",J381,0)</f>
        <v>0</v>
      </c>
      <c r="BI381" s="190">
        <f>IF(N381="nulová",J381,0)</f>
        <v>0</v>
      </c>
      <c r="BJ381" s="11" t="s">
        <v>80</v>
      </c>
      <c r="BK381" s="190">
        <f>ROUND(I381*H381,2)</f>
        <v>0</v>
      </c>
      <c r="BL381" s="11" t="s">
        <v>107</v>
      </c>
      <c r="BM381" s="189" t="s">
        <v>772</v>
      </c>
    </row>
    <row r="382" s="2" customFormat="1">
      <c r="A382" s="32"/>
      <c r="B382" s="33"/>
      <c r="C382" s="34"/>
      <c r="D382" s="191" t="s">
        <v>110</v>
      </c>
      <c r="E382" s="34"/>
      <c r="F382" s="192" t="s">
        <v>771</v>
      </c>
      <c r="G382" s="34"/>
      <c r="H382" s="34"/>
      <c r="I382" s="193"/>
      <c r="J382" s="34"/>
      <c r="K382" s="34"/>
      <c r="L382" s="38"/>
      <c r="M382" s="194"/>
      <c r="N382" s="195"/>
      <c r="O382" s="85"/>
      <c r="P382" s="85"/>
      <c r="Q382" s="85"/>
      <c r="R382" s="85"/>
      <c r="S382" s="85"/>
      <c r="T382" s="85"/>
      <c r="U382" s="86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1" t="s">
        <v>110</v>
      </c>
      <c r="AU382" s="11" t="s">
        <v>75</v>
      </c>
    </row>
    <row r="383" s="2" customFormat="1" ht="16.5" customHeight="1">
      <c r="A383" s="32"/>
      <c r="B383" s="33"/>
      <c r="C383" s="196" t="s">
        <v>773</v>
      </c>
      <c r="D383" s="196" t="s">
        <v>745</v>
      </c>
      <c r="E383" s="197" t="s">
        <v>774</v>
      </c>
      <c r="F383" s="198" t="s">
        <v>775</v>
      </c>
      <c r="G383" s="199" t="s">
        <v>106</v>
      </c>
      <c r="H383" s="200">
        <v>1</v>
      </c>
      <c r="I383" s="201"/>
      <c r="J383" s="202">
        <f>ROUND(I383*H383,2)</f>
        <v>0</v>
      </c>
      <c r="K383" s="203"/>
      <c r="L383" s="204"/>
      <c r="M383" s="205" t="s">
        <v>1</v>
      </c>
      <c r="N383" s="206" t="s">
        <v>40</v>
      </c>
      <c r="O383" s="85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7">
        <f>S383*H383</f>
        <v>0</v>
      </c>
      <c r="U383" s="188" t="s">
        <v>1</v>
      </c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89" t="s">
        <v>107</v>
      </c>
      <c r="AT383" s="189" t="s">
        <v>745</v>
      </c>
      <c r="AU383" s="189" t="s">
        <v>75</v>
      </c>
      <c r="AY383" s="11" t="s">
        <v>108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1" t="s">
        <v>80</v>
      </c>
      <c r="BK383" s="190">
        <f>ROUND(I383*H383,2)</f>
        <v>0</v>
      </c>
      <c r="BL383" s="11" t="s">
        <v>107</v>
      </c>
      <c r="BM383" s="189" t="s">
        <v>776</v>
      </c>
    </row>
    <row r="384" s="2" customFormat="1">
      <c r="A384" s="32"/>
      <c r="B384" s="33"/>
      <c r="C384" s="34"/>
      <c r="D384" s="191" t="s">
        <v>110</v>
      </c>
      <c r="E384" s="34"/>
      <c r="F384" s="192" t="s">
        <v>775</v>
      </c>
      <c r="G384" s="34"/>
      <c r="H384" s="34"/>
      <c r="I384" s="193"/>
      <c r="J384" s="34"/>
      <c r="K384" s="34"/>
      <c r="L384" s="38"/>
      <c r="M384" s="194"/>
      <c r="N384" s="195"/>
      <c r="O384" s="85"/>
      <c r="P384" s="85"/>
      <c r="Q384" s="85"/>
      <c r="R384" s="85"/>
      <c r="S384" s="85"/>
      <c r="T384" s="85"/>
      <c r="U384" s="86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1" t="s">
        <v>110</v>
      </c>
      <c r="AU384" s="11" t="s">
        <v>75</v>
      </c>
    </row>
    <row r="385" s="2" customFormat="1" ht="16.5" customHeight="1">
      <c r="A385" s="32"/>
      <c r="B385" s="33"/>
      <c r="C385" s="196" t="s">
        <v>777</v>
      </c>
      <c r="D385" s="196" t="s">
        <v>745</v>
      </c>
      <c r="E385" s="197" t="s">
        <v>778</v>
      </c>
      <c r="F385" s="198" t="s">
        <v>779</v>
      </c>
      <c r="G385" s="199" t="s">
        <v>106</v>
      </c>
      <c r="H385" s="200">
        <v>1</v>
      </c>
      <c r="I385" s="201"/>
      <c r="J385" s="202">
        <f>ROUND(I385*H385,2)</f>
        <v>0</v>
      </c>
      <c r="K385" s="203"/>
      <c r="L385" s="204"/>
      <c r="M385" s="205" t="s">
        <v>1</v>
      </c>
      <c r="N385" s="206" t="s">
        <v>40</v>
      </c>
      <c r="O385" s="85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7">
        <f>S385*H385</f>
        <v>0</v>
      </c>
      <c r="U385" s="188" t="s">
        <v>1</v>
      </c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89" t="s">
        <v>107</v>
      </c>
      <c r="AT385" s="189" t="s">
        <v>745</v>
      </c>
      <c r="AU385" s="189" t="s">
        <v>75</v>
      </c>
      <c r="AY385" s="11" t="s">
        <v>108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1" t="s">
        <v>80</v>
      </c>
      <c r="BK385" s="190">
        <f>ROUND(I385*H385,2)</f>
        <v>0</v>
      </c>
      <c r="BL385" s="11" t="s">
        <v>107</v>
      </c>
      <c r="BM385" s="189" t="s">
        <v>780</v>
      </c>
    </row>
    <row r="386" s="2" customFormat="1">
      <c r="A386" s="32"/>
      <c r="B386" s="33"/>
      <c r="C386" s="34"/>
      <c r="D386" s="191" t="s">
        <v>110</v>
      </c>
      <c r="E386" s="34"/>
      <c r="F386" s="192" t="s">
        <v>779</v>
      </c>
      <c r="G386" s="34"/>
      <c r="H386" s="34"/>
      <c r="I386" s="193"/>
      <c r="J386" s="34"/>
      <c r="K386" s="34"/>
      <c r="L386" s="38"/>
      <c r="M386" s="194"/>
      <c r="N386" s="195"/>
      <c r="O386" s="85"/>
      <c r="P386" s="85"/>
      <c r="Q386" s="85"/>
      <c r="R386" s="85"/>
      <c r="S386" s="85"/>
      <c r="T386" s="85"/>
      <c r="U386" s="86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1" t="s">
        <v>110</v>
      </c>
      <c r="AU386" s="11" t="s">
        <v>75</v>
      </c>
    </row>
    <row r="387" s="2" customFormat="1" ht="16.5" customHeight="1">
      <c r="A387" s="32"/>
      <c r="B387" s="33"/>
      <c r="C387" s="196" t="s">
        <v>781</v>
      </c>
      <c r="D387" s="196" t="s">
        <v>745</v>
      </c>
      <c r="E387" s="197" t="s">
        <v>782</v>
      </c>
      <c r="F387" s="198" t="s">
        <v>783</v>
      </c>
      <c r="G387" s="199" t="s">
        <v>106</v>
      </c>
      <c r="H387" s="200">
        <v>1</v>
      </c>
      <c r="I387" s="201"/>
      <c r="J387" s="202">
        <f>ROUND(I387*H387,2)</f>
        <v>0</v>
      </c>
      <c r="K387" s="203"/>
      <c r="L387" s="204"/>
      <c r="M387" s="205" t="s">
        <v>1</v>
      </c>
      <c r="N387" s="206" t="s">
        <v>40</v>
      </c>
      <c r="O387" s="85"/>
      <c r="P387" s="187">
        <f>O387*H387</f>
        <v>0</v>
      </c>
      <c r="Q387" s="187">
        <v>0</v>
      </c>
      <c r="R387" s="187">
        <f>Q387*H387</f>
        <v>0</v>
      </c>
      <c r="S387" s="187">
        <v>0</v>
      </c>
      <c r="T387" s="187">
        <f>S387*H387</f>
        <v>0</v>
      </c>
      <c r="U387" s="188" t="s">
        <v>1</v>
      </c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9" t="s">
        <v>107</v>
      </c>
      <c r="AT387" s="189" t="s">
        <v>745</v>
      </c>
      <c r="AU387" s="189" t="s">
        <v>75</v>
      </c>
      <c r="AY387" s="11" t="s">
        <v>108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1" t="s">
        <v>80</v>
      </c>
      <c r="BK387" s="190">
        <f>ROUND(I387*H387,2)</f>
        <v>0</v>
      </c>
      <c r="BL387" s="11" t="s">
        <v>107</v>
      </c>
      <c r="BM387" s="189" t="s">
        <v>784</v>
      </c>
    </row>
    <row r="388" s="2" customFormat="1">
      <c r="A388" s="32"/>
      <c r="B388" s="33"/>
      <c r="C388" s="34"/>
      <c r="D388" s="191" t="s">
        <v>110</v>
      </c>
      <c r="E388" s="34"/>
      <c r="F388" s="192" t="s">
        <v>783</v>
      </c>
      <c r="G388" s="34"/>
      <c r="H388" s="34"/>
      <c r="I388" s="193"/>
      <c r="J388" s="34"/>
      <c r="K388" s="34"/>
      <c r="L388" s="38"/>
      <c r="M388" s="194"/>
      <c r="N388" s="195"/>
      <c r="O388" s="85"/>
      <c r="P388" s="85"/>
      <c r="Q388" s="85"/>
      <c r="R388" s="85"/>
      <c r="S388" s="85"/>
      <c r="T388" s="85"/>
      <c r="U388" s="86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1" t="s">
        <v>110</v>
      </c>
      <c r="AU388" s="11" t="s">
        <v>75</v>
      </c>
    </row>
    <row r="389" s="2" customFormat="1" ht="16.5" customHeight="1">
      <c r="A389" s="32"/>
      <c r="B389" s="33"/>
      <c r="C389" s="196" t="s">
        <v>785</v>
      </c>
      <c r="D389" s="196" t="s">
        <v>745</v>
      </c>
      <c r="E389" s="197" t="s">
        <v>786</v>
      </c>
      <c r="F389" s="198" t="s">
        <v>787</v>
      </c>
      <c r="G389" s="199" t="s">
        <v>106</v>
      </c>
      <c r="H389" s="200">
        <v>1</v>
      </c>
      <c r="I389" s="201"/>
      <c r="J389" s="202">
        <f>ROUND(I389*H389,2)</f>
        <v>0</v>
      </c>
      <c r="K389" s="203"/>
      <c r="L389" s="204"/>
      <c r="M389" s="205" t="s">
        <v>1</v>
      </c>
      <c r="N389" s="206" t="s">
        <v>40</v>
      </c>
      <c r="O389" s="85"/>
      <c r="P389" s="187">
        <f>O389*H389</f>
        <v>0</v>
      </c>
      <c r="Q389" s="187">
        <v>0</v>
      </c>
      <c r="R389" s="187">
        <f>Q389*H389</f>
        <v>0</v>
      </c>
      <c r="S389" s="187">
        <v>0</v>
      </c>
      <c r="T389" s="187">
        <f>S389*H389</f>
        <v>0</v>
      </c>
      <c r="U389" s="188" t="s">
        <v>1</v>
      </c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89" t="s">
        <v>107</v>
      </c>
      <c r="AT389" s="189" t="s">
        <v>745</v>
      </c>
      <c r="AU389" s="189" t="s">
        <v>75</v>
      </c>
      <c r="AY389" s="11" t="s">
        <v>108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1" t="s">
        <v>80</v>
      </c>
      <c r="BK389" s="190">
        <f>ROUND(I389*H389,2)</f>
        <v>0</v>
      </c>
      <c r="BL389" s="11" t="s">
        <v>107</v>
      </c>
      <c r="BM389" s="189" t="s">
        <v>788</v>
      </c>
    </row>
    <row r="390" s="2" customFormat="1">
      <c r="A390" s="32"/>
      <c r="B390" s="33"/>
      <c r="C390" s="34"/>
      <c r="D390" s="191" t="s">
        <v>110</v>
      </c>
      <c r="E390" s="34"/>
      <c r="F390" s="192" t="s">
        <v>787</v>
      </c>
      <c r="G390" s="34"/>
      <c r="H390" s="34"/>
      <c r="I390" s="193"/>
      <c r="J390" s="34"/>
      <c r="K390" s="34"/>
      <c r="L390" s="38"/>
      <c r="M390" s="194"/>
      <c r="N390" s="195"/>
      <c r="O390" s="85"/>
      <c r="P390" s="85"/>
      <c r="Q390" s="85"/>
      <c r="R390" s="85"/>
      <c r="S390" s="85"/>
      <c r="T390" s="85"/>
      <c r="U390" s="86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1" t="s">
        <v>110</v>
      </c>
      <c r="AU390" s="11" t="s">
        <v>75</v>
      </c>
    </row>
    <row r="391" s="2" customFormat="1" ht="16.5" customHeight="1">
      <c r="A391" s="32"/>
      <c r="B391" s="33"/>
      <c r="C391" s="196" t="s">
        <v>789</v>
      </c>
      <c r="D391" s="196" t="s">
        <v>745</v>
      </c>
      <c r="E391" s="197" t="s">
        <v>790</v>
      </c>
      <c r="F391" s="198" t="s">
        <v>791</v>
      </c>
      <c r="G391" s="199" t="s">
        <v>106</v>
      </c>
      <c r="H391" s="200">
        <v>1</v>
      </c>
      <c r="I391" s="201"/>
      <c r="J391" s="202">
        <f>ROUND(I391*H391,2)</f>
        <v>0</v>
      </c>
      <c r="K391" s="203"/>
      <c r="L391" s="204"/>
      <c r="M391" s="205" t="s">
        <v>1</v>
      </c>
      <c r="N391" s="206" t="s">
        <v>40</v>
      </c>
      <c r="O391" s="85"/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7">
        <f>S391*H391</f>
        <v>0</v>
      </c>
      <c r="U391" s="188" t="s">
        <v>1</v>
      </c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89" t="s">
        <v>107</v>
      </c>
      <c r="AT391" s="189" t="s">
        <v>745</v>
      </c>
      <c r="AU391" s="189" t="s">
        <v>75</v>
      </c>
      <c r="AY391" s="11" t="s">
        <v>108</v>
      </c>
      <c r="BE391" s="190">
        <f>IF(N391="základní",J391,0)</f>
        <v>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1" t="s">
        <v>80</v>
      </c>
      <c r="BK391" s="190">
        <f>ROUND(I391*H391,2)</f>
        <v>0</v>
      </c>
      <c r="BL391" s="11" t="s">
        <v>107</v>
      </c>
      <c r="BM391" s="189" t="s">
        <v>792</v>
      </c>
    </row>
    <row r="392" s="2" customFormat="1">
      <c r="A392" s="32"/>
      <c r="B392" s="33"/>
      <c r="C392" s="34"/>
      <c r="D392" s="191" t="s">
        <v>110</v>
      </c>
      <c r="E392" s="34"/>
      <c r="F392" s="192" t="s">
        <v>791</v>
      </c>
      <c r="G392" s="34"/>
      <c r="H392" s="34"/>
      <c r="I392" s="193"/>
      <c r="J392" s="34"/>
      <c r="K392" s="34"/>
      <c r="L392" s="38"/>
      <c r="M392" s="194"/>
      <c r="N392" s="195"/>
      <c r="O392" s="85"/>
      <c r="P392" s="85"/>
      <c r="Q392" s="85"/>
      <c r="R392" s="85"/>
      <c r="S392" s="85"/>
      <c r="T392" s="85"/>
      <c r="U392" s="86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1" t="s">
        <v>110</v>
      </c>
      <c r="AU392" s="11" t="s">
        <v>75</v>
      </c>
    </row>
    <row r="393" s="2" customFormat="1" ht="16.5" customHeight="1">
      <c r="A393" s="32"/>
      <c r="B393" s="33"/>
      <c r="C393" s="196" t="s">
        <v>793</v>
      </c>
      <c r="D393" s="196" t="s">
        <v>745</v>
      </c>
      <c r="E393" s="197" t="s">
        <v>794</v>
      </c>
      <c r="F393" s="198" t="s">
        <v>795</v>
      </c>
      <c r="G393" s="199" t="s">
        <v>106</v>
      </c>
      <c r="H393" s="200">
        <v>1</v>
      </c>
      <c r="I393" s="201"/>
      <c r="J393" s="202">
        <f>ROUND(I393*H393,2)</f>
        <v>0</v>
      </c>
      <c r="K393" s="203"/>
      <c r="L393" s="204"/>
      <c r="M393" s="205" t="s">
        <v>1</v>
      </c>
      <c r="N393" s="206" t="s">
        <v>40</v>
      </c>
      <c r="O393" s="85"/>
      <c r="P393" s="187">
        <f>O393*H393</f>
        <v>0</v>
      </c>
      <c r="Q393" s="187">
        <v>0</v>
      </c>
      <c r="R393" s="187">
        <f>Q393*H393</f>
        <v>0</v>
      </c>
      <c r="S393" s="187">
        <v>0</v>
      </c>
      <c r="T393" s="187">
        <f>S393*H393</f>
        <v>0</v>
      </c>
      <c r="U393" s="188" t="s">
        <v>1</v>
      </c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9" t="s">
        <v>107</v>
      </c>
      <c r="AT393" s="189" t="s">
        <v>745</v>
      </c>
      <c r="AU393" s="189" t="s">
        <v>75</v>
      </c>
      <c r="AY393" s="11" t="s">
        <v>108</v>
      </c>
      <c r="BE393" s="190">
        <f>IF(N393="základní",J393,0)</f>
        <v>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11" t="s">
        <v>80</v>
      </c>
      <c r="BK393" s="190">
        <f>ROUND(I393*H393,2)</f>
        <v>0</v>
      </c>
      <c r="BL393" s="11" t="s">
        <v>107</v>
      </c>
      <c r="BM393" s="189" t="s">
        <v>796</v>
      </c>
    </row>
    <row r="394" s="2" customFormat="1">
      <c r="A394" s="32"/>
      <c r="B394" s="33"/>
      <c r="C394" s="34"/>
      <c r="D394" s="191" t="s">
        <v>110</v>
      </c>
      <c r="E394" s="34"/>
      <c r="F394" s="192" t="s">
        <v>795</v>
      </c>
      <c r="G394" s="34"/>
      <c r="H394" s="34"/>
      <c r="I394" s="193"/>
      <c r="J394" s="34"/>
      <c r="K394" s="34"/>
      <c r="L394" s="38"/>
      <c r="M394" s="194"/>
      <c r="N394" s="195"/>
      <c r="O394" s="85"/>
      <c r="P394" s="85"/>
      <c r="Q394" s="85"/>
      <c r="R394" s="85"/>
      <c r="S394" s="85"/>
      <c r="T394" s="85"/>
      <c r="U394" s="86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1" t="s">
        <v>110</v>
      </c>
      <c r="AU394" s="11" t="s">
        <v>75</v>
      </c>
    </row>
    <row r="395" s="2" customFormat="1" ht="21.75" customHeight="1">
      <c r="A395" s="32"/>
      <c r="B395" s="33"/>
      <c r="C395" s="196" t="s">
        <v>797</v>
      </c>
      <c r="D395" s="196" t="s">
        <v>745</v>
      </c>
      <c r="E395" s="197" t="s">
        <v>798</v>
      </c>
      <c r="F395" s="198" t="s">
        <v>799</v>
      </c>
      <c r="G395" s="199" t="s">
        <v>106</v>
      </c>
      <c r="H395" s="200">
        <v>1</v>
      </c>
      <c r="I395" s="201"/>
      <c r="J395" s="202">
        <f>ROUND(I395*H395,2)</f>
        <v>0</v>
      </c>
      <c r="K395" s="203"/>
      <c r="L395" s="204"/>
      <c r="M395" s="205" t="s">
        <v>1</v>
      </c>
      <c r="N395" s="206" t="s">
        <v>40</v>
      </c>
      <c r="O395" s="85"/>
      <c r="P395" s="187">
        <f>O395*H395</f>
        <v>0</v>
      </c>
      <c r="Q395" s="187">
        <v>0</v>
      </c>
      <c r="R395" s="187">
        <f>Q395*H395</f>
        <v>0</v>
      </c>
      <c r="S395" s="187">
        <v>0</v>
      </c>
      <c r="T395" s="187">
        <f>S395*H395</f>
        <v>0</v>
      </c>
      <c r="U395" s="188" t="s">
        <v>1</v>
      </c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89" t="s">
        <v>107</v>
      </c>
      <c r="AT395" s="189" t="s">
        <v>745</v>
      </c>
      <c r="AU395" s="189" t="s">
        <v>75</v>
      </c>
      <c r="AY395" s="11" t="s">
        <v>108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1" t="s">
        <v>80</v>
      </c>
      <c r="BK395" s="190">
        <f>ROUND(I395*H395,2)</f>
        <v>0</v>
      </c>
      <c r="BL395" s="11" t="s">
        <v>107</v>
      </c>
      <c r="BM395" s="189" t="s">
        <v>800</v>
      </c>
    </row>
    <row r="396" s="2" customFormat="1">
      <c r="A396" s="32"/>
      <c r="B396" s="33"/>
      <c r="C396" s="34"/>
      <c r="D396" s="191" t="s">
        <v>110</v>
      </c>
      <c r="E396" s="34"/>
      <c r="F396" s="192" t="s">
        <v>799</v>
      </c>
      <c r="G396" s="34"/>
      <c r="H396" s="34"/>
      <c r="I396" s="193"/>
      <c r="J396" s="34"/>
      <c r="K396" s="34"/>
      <c r="L396" s="38"/>
      <c r="M396" s="194"/>
      <c r="N396" s="195"/>
      <c r="O396" s="85"/>
      <c r="P396" s="85"/>
      <c r="Q396" s="85"/>
      <c r="R396" s="85"/>
      <c r="S396" s="85"/>
      <c r="T396" s="85"/>
      <c r="U396" s="86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1" t="s">
        <v>110</v>
      </c>
      <c r="AU396" s="11" t="s">
        <v>75</v>
      </c>
    </row>
    <row r="397" s="2" customFormat="1" ht="24.15" customHeight="1">
      <c r="A397" s="32"/>
      <c r="B397" s="33"/>
      <c r="C397" s="196" t="s">
        <v>801</v>
      </c>
      <c r="D397" s="196" t="s">
        <v>745</v>
      </c>
      <c r="E397" s="197" t="s">
        <v>802</v>
      </c>
      <c r="F397" s="198" t="s">
        <v>803</v>
      </c>
      <c r="G397" s="199" t="s">
        <v>106</v>
      </c>
      <c r="H397" s="200">
        <v>1</v>
      </c>
      <c r="I397" s="201"/>
      <c r="J397" s="202">
        <f>ROUND(I397*H397,2)</f>
        <v>0</v>
      </c>
      <c r="K397" s="203"/>
      <c r="L397" s="204"/>
      <c r="M397" s="205" t="s">
        <v>1</v>
      </c>
      <c r="N397" s="206" t="s">
        <v>40</v>
      </c>
      <c r="O397" s="85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7">
        <f>S397*H397</f>
        <v>0</v>
      </c>
      <c r="U397" s="188" t="s">
        <v>1</v>
      </c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89" t="s">
        <v>107</v>
      </c>
      <c r="AT397" s="189" t="s">
        <v>745</v>
      </c>
      <c r="AU397" s="189" t="s">
        <v>75</v>
      </c>
      <c r="AY397" s="11" t="s">
        <v>108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1" t="s">
        <v>80</v>
      </c>
      <c r="BK397" s="190">
        <f>ROUND(I397*H397,2)</f>
        <v>0</v>
      </c>
      <c r="BL397" s="11" t="s">
        <v>107</v>
      </c>
      <c r="BM397" s="189" t="s">
        <v>804</v>
      </c>
    </row>
    <row r="398" s="2" customFormat="1">
      <c r="A398" s="32"/>
      <c r="B398" s="33"/>
      <c r="C398" s="34"/>
      <c r="D398" s="191" t="s">
        <v>110</v>
      </c>
      <c r="E398" s="34"/>
      <c r="F398" s="192" t="s">
        <v>803</v>
      </c>
      <c r="G398" s="34"/>
      <c r="H398" s="34"/>
      <c r="I398" s="193"/>
      <c r="J398" s="34"/>
      <c r="K398" s="34"/>
      <c r="L398" s="38"/>
      <c r="M398" s="194"/>
      <c r="N398" s="195"/>
      <c r="O398" s="85"/>
      <c r="P398" s="85"/>
      <c r="Q398" s="85"/>
      <c r="R398" s="85"/>
      <c r="S398" s="85"/>
      <c r="T398" s="85"/>
      <c r="U398" s="86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1" t="s">
        <v>110</v>
      </c>
      <c r="AU398" s="11" t="s">
        <v>75</v>
      </c>
    </row>
    <row r="399" s="2" customFormat="1" ht="16.5" customHeight="1">
      <c r="A399" s="32"/>
      <c r="B399" s="33"/>
      <c r="C399" s="196" t="s">
        <v>805</v>
      </c>
      <c r="D399" s="196" t="s">
        <v>745</v>
      </c>
      <c r="E399" s="197" t="s">
        <v>806</v>
      </c>
      <c r="F399" s="198" t="s">
        <v>807</v>
      </c>
      <c r="G399" s="199" t="s">
        <v>106</v>
      </c>
      <c r="H399" s="200">
        <v>1</v>
      </c>
      <c r="I399" s="201"/>
      <c r="J399" s="202">
        <f>ROUND(I399*H399,2)</f>
        <v>0</v>
      </c>
      <c r="K399" s="203"/>
      <c r="L399" s="204"/>
      <c r="M399" s="205" t="s">
        <v>1</v>
      </c>
      <c r="N399" s="206" t="s">
        <v>40</v>
      </c>
      <c r="O399" s="85"/>
      <c r="P399" s="187">
        <f>O399*H399</f>
        <v>0</v>
      </c>
      <c r="Q399" s="187">
        <v>0</v>
      </c>
      <c r="R399" s="187">
        <f>Q399*H399</f>
        <v>0</v>
      </c>
      <c r="S399" s="187">
        <v>0</v>
      </c>
      <c r="T399" s="187">
        <f>S399*H399</f>
        <v>0</v>
      </c>
      <c r="U399" s="188" t="s">
        <v>1</v>
      </c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9" t="s">
        <v>107</v>
      </c>
      <c r="AT399" s="189" t="s">
        <v>745</v>
      </c>
      <c r="AU399" s="189" t="s">
        <v>75</v>
      </c>
      <c r="AY399" s="11" t="s">
        <v>108</v>
      </c>
      <c r="BE399" s="190">
        <f>IF(N399="základní",J399,0)</f>
        <v>0</v>
      </c>
      <c r="BF399" s="190">
        <f>IF(N399="snížená",J399,0)</f>
        <v>0</v>
      </c>
      <c r="BG399" s="190">
        <f>IF(N399="zákl. přenesená",J399,0)</f>
        <v>0</v>
      </c>
      <c r="BH399" s="190">
        <f>IF(N399="sníž. přenesená",J399,0)</f>
        <v>0</v>
      </c>
      <c r="BI399" s="190">
        <f>IF(N399="nulová",J399,0)</f>
        <v>0</v>
      </c>
      <c r="BJ399" s="11" t="s">
        <v>80</v>
      </c>
      <c r="BK399" s="190">
        <f>ROUND(I399*H399,2)</f>
        <v>0</v>
      </c>
      <c r="BL399" s="11" t="s">
        <v>107</v>
      </c>
      <c r="BM399" s="189" t="s">
        <v>808</v>
      </c>
    </row>
    <row r="400" s="2" customFormat="1">
      <c r="A400" s="32"/>
      <c r="B400" s="33"/>
      <c r="C400" s="34"/>
      <c r="D400" s="191" t="s">
        <v>110</v>
      </c>
      <c r="E400" s="34"/>
      <c r="F400" s="192" t="s">
        <v>807</v>
      </c>
      <c r="G400" s="34"/>
      <c r="H400" s="34"/>
      <c r="I400" s="193"/>
      <c r="J400" s="34"/>
      <c r="K400" s="34"/>
      <c r="L400" s="38"/>
      <c r="M400" s="194"/>
      <c r="N400" s="195"/>
      <c r="O400" s="85"/>
      <c r="P400" s="85"/>
      <c r="Q400" s="85"/>
      <c r="R400" s="85"/>
      <c r="S400" s="85"/>
      <c r="T400" s="85"/>
      <c r="U400" s="86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1" t="s">
        <v>110</v>
      </c>
      <c r="AU400" s="11" t="s">
        <v>75</v>
      </c>
    </row>
    <row r="401" s="2" customFormat="1" ht="16.5" customHeight="1">
      <c r="A401" s="32"/>
      <c r="B401" s="33"/>
      <c r="C401" s="196" t="s">
        <v>809</v>
      </c>
      <c r="D401" s="196" t="s">
        <v>745</v>
      </c>
      <c r="E401" s="197" t="s">
        <v>810</v>
      </c>
      <c r="F401" s="198" t="s">
        <v>811</v>
      </c>
      <c r="G401" s="199" t="s">
        <v>106</v>
      </c>
      <c r="H401" s="200">
        <v>1</v>
      </c>
      <c r="I401" s="201"/>
      <c r="J401" s="202">
        <f>ROUND(I401*H401,2)</f>
        <v>0</v>
      </c>
      <c r="K401" s="203"/>
      <c r="L401" s="204"/>
      <c r="M401" s="205" t="s">
        <v>1</v>
      </c>
      <c r="N401" s="206" t="s">
        <v>40</v>
      </c>
      <c r="O401" s="85"/>
      <c r="P401" s="187">
        <f>O401*H401</f>
        <v>0</v>
      </c>
      <c r="Q401" s="187">
        <v>0</v>
      </c>
      <c r="R401" s="187">
        <f>Q401*H401</f>
        <v>0</v>
      </c>
      <c r="S401" s="187">
        <v>0</v>
      </c>
      <c r="T401" s="187">
        <f>S401*H401</f>
        <v>0</v>
      </c>
      <c r="U401" s="188" t="s">
        <v>1</v>
      </c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89" t="s">
        <v>107</v>
      </c>
      <c r="AT401" s="189" t="s">
        <v>745</v>
      </c>
      <c r="AU401" s="189" t="s">
        <v>75</v>
      </c>
      <c r="AY401" s="11" t="s">
        <v>108</v>
      </c>
      <c r="BE401" s="190">
        <f>IF(N401="základní",J401,0)</f>
        <v>0</v>
      </c>
      <c r="BF401" s="190">
        <f>IF(N401="snížená",J401,0)</f>
        <v>0</v>
      </c>
      <c r="BG401" s="190">
        <f>IF(N401="zákl. přenesená",J401,0)</f>
        <v>0</v>
      </c>
      <c r="BH401" s="190">
        <f>IF(N401="sníž. přenesená",J401,0)</f>
        <v>0</v>
      </c>
      <c r="BI401" s="190">
        <f>IF(N401="nulová",J401,0)</f>
        <v>0</v>
      </c>
      <c r="BJ401" s="11" t="s">
        <v>80</v>
      </c>
      <c r="BK401" s="190">
        <f>ROUND(I401*H401,2)</f>
        <v>0</v>
      </c>
      <c r="BL401" s="11" t="s">
        <v>107</v>
      </c>
      <c r="BM401" s="189" t="s">
        <v>812</v>
      </c>
    </row>
    <row r="402" s="2" customFormat="1">
      <c r="A402" s="32"/>
      <c r="B402" s="33"/>
      <c r="C402" s="34"/>
      <c r="D402" s="191" t="s">
        <v>110</v>
      </c>
      <c r="E402" s="34"/>
      <c r="F402" s="192" t="s">
        <v>811</v>
      </c>
      <c r="G402" s="34"/>
      <c r="H402" s="34"/>
      <c r="I402" s="193"/>
      <c r="J402" s="34"/>
      <c r="K402" s="34"/>
      <c r="L402" s="38"/>
      <c r="M402" s="194"/>
      <c r="N402" s="195"/>
      <c r="O402" s="85"/>
      <c r="P402" s="85"/>
      <c r="Q402" s="85"/>
      <c r="R402" s="85"/>
      <c r="S402" s="85"/>
      <c r="T402" s="85"/>
      <c r="U402" s="86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1" t="s">
        <v>110</v>
      </c>
      <c r="AU402" s="11" t="s">
        <v>75</v>
      </c>
    </row>
    <row r="403" s="2" customFormat="1" ht="24.15" customHeight="1">
      <c r="A403" s="32"/>
      <c r="B403" s="33"/>
      <c r="C403" s="196" t="s">
        <v>813</v>
      </c>
      <c r="D403" s="196" t="s">
        <v>745</v>
      </c>
      <c r="E403" s="197" t="s">
        <v>814</v>
      </c>
      <c r="F403" s="198" t="s">
        <v>815</v>
      </c>
      <c r="G403" s="199" t="s">
        <v>106</v>
      </c>
      <c r="H403" s="200">
        <v>1</v>
      </c>
      <c r="I403" s="201"/>
      <c r="J403" s="202">
        <f>ROUND(I403*H403,2)</f>
        <v>0</v>
      </c>
      <c r="K403" s="203"/>
      <c r="L403" s="204"/>
      <c r="M403" s="205" t="s">
        <v>1</v>
      </c>
      <c r="N403" s="206" t="s">
        <v>40</v>
      </c>
      <c r="O403" s="85"/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7">
        <f>S403*H403</f>
        <v>0</v>
      </c>
      <c r="U403" s="188" t="s">
        <v>1</v>
      </c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89" t="s">
        <v>107</v>
      </c>
      <c r="AT403" s="189" t="s">
        <v>745</v>
      </c>
      <c r="AU403" s="189" t="s">
        <v>75</v>
      </c>
      <c r="AY403" s="11" t="s">
        <v>108</v>
      </c>
      <c r="BE403" s="190">
        <f>IF(N403="základní",J403,0)</f>
        <v>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1" t="s">
        <v>80</v>
      </c>
      <c r="BK403" s="190">
        <f>ROUND(I403*H403,2)</f>
        <v>0</v>
      </c>
      <c r="BL403" s="11" t="s">
        <v>107</v>
      </c>
      <c r="BM403" s="189" t="s">
        <v>816</v>
      </c>
    </row>
    <row r="404" s="2" customFormat="1">
      <c r="A404" s="32"/>
      <c r="B404" s="33"/>
      <c r="C404" s="34"/>
      <c r="D404" s="191" t="s">
        <v>110</v>
      </c>
      <c r="E404" s="34"/>
      <c r="F404" s="192" t="s">
        <v>815</v>
      </c>
      <c r="G404" s="34"/>
      <c r="H404" s="34"/>
      <c r="I404" s="193"/>
      <c r="J404" s="34"/>
      <c r="K404" s="34"/>
      <c r="L404" s="38"/>
      <c r="M404" s="194"/>
      <c r="N404" s="195"/>
      <c r="O404" s="85"/>
      <c r="P404" s="85"/>
      <c r="Q404" s="85"/>
      <c r="R404" s="85"/>
      <c r="S404" s="85"/>
      <c r="T404" s="85"/>
      <c r="U404" s="86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1" t="s">
        <v>110</v>
      </c>
      <c r="AU404" s="11" t="s">
        <v>75</v>
      </c>
    </row>
    <row r="405" s="2" customFormat="1" ht="16.5" customHeight="1">
      <c r="A405" s="32"/>
      <c r="B405" s="33"/>
      <c r="C405" s="196" t="s">
        <v>817</v>
      </c>
      <c r="D405" s="196" t="s">
        <v>745</v>
      </c>
      <c r="E405" s="197" t="s">
        <v>818</v>
      </c>
      <c r="F405" s="198" t="s">
        <v>819</v>
      </c>
      <c r="G405" s="199" t="s">
        <v>106</v>
      </c>
      <c r="H405" s="200">
        <v>1</v>
      </c>
      <c r="I405" s="201"/>
      <c r="J405" s="202">
        <f>ROUND(I405*H405,2)</f>
        <v>0</v>
      </c>
      <c r="K405" s="203"/>
      <c r="L405" s="204"/>
      <c r="M405" s="205" t="s">
        <v>1</v>
      </c>
      <c r="N405" s="206" t="s">
        <v>40</v>
      </c>
      <c r="O405" s="85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7">
        <f>S405*H405</f>
        <v>0</v>
      </c>
      <c r="U405" s="188" t="s">
        <v>1</v>
      </c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9" t="s">
        <v>107</v>
      </c>
      <c r="AT405" s="189" t="s">
        <v>745</v>
      </c>
      <c r="AU405" s="189" t="s">
        <v>75</v>
      </c>
      <c r="AY405" s="11" t="s">
        <v>108</v>
      </c>
      <c r="BE405" s="190">
        <f>IF(N405="základní",J405,0)</f>
        <v>0</v>
      </c>
      <c r="BF405" s="190">
        <f>IF(N405="snížená",J405,0)</f>
        <v>0</v>
      </c>
      <c r="BG405" s="190">
        <f>IF(N405="zákl. přenesená",J405,0)</f>
        <v>0</v>
      </c>
      <c r="BH405" s="190">
        <f>IF(N405="sníž. přenesená",J405,0)</f>
        <v>0</v>
      </c>
      <c r="BI405" s="190">
        <f>IF(N405="nulová",J405,0)</f>
        <v>0</v>
      </c>
      <c r="BJ405" s="11" t="s">
        <v>80</v>
      </c>
      <c r="BK405" s="190">
        <f>ROUND(I405*H405,2)</f>
        <v>0</v>
      </c>
      <c r="BL405" s="11" t="s">
        <v>107</v>
      </c>
      <c r="BM405" s="189" t="s">
        <v>820</v>
      </c>
    </row>
    <row r="406" s="2" customFormat="1">
      <c r="A406" s="32"/>
      <c r="B406" s="33"/>
      <c r="C406" s="34"/>
      <c r="D406" s="191" t="s">
        <v>110</v>
      </c>
      <c r="E406" s="34"/>
      <c r="F406" s="192" t="s">
        <v>819</v>
      </c>
      <c r="G406" s="34"/>
      <c r="H406" s="34"/>
      <c r="I406" s="193"/>
      <c r="J406" s="34"/>
      <c r="K406" s="34"/>
      <c r="L406" s="38"/>
      <c r="M406" s="194"/>
      <c r="N406" s="195"/>
      <c r="O406" s="85"/>
      <c r="P406" s="85"/>
      <c r="Q406" s="85"/>
      <c r="R406" s="85"/>
      <c r="S406" s="85"/>
      <c r="T406" s="85"/>
      <c r="U406" s="86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1" t="s">
        <v>110</v>
      </c>
      <c r="AU406" s="11" t="s">
        <v>75</v>
      </c>
    </row>
    <row r="407" s="2" customFormat="1" ht="62.7" customHeight="1">
      <c r="A407" s="32"/>
      <c r="B407" s="33"/>
      <c r="C407" s="177" t="s">
        <v>821</v>
      </c>
      <c r="D407" s="177" t="s">
        <v>103</v>
      </c>
      <c r="E407" s="178" t="s">
        <v>822</v>
      </c>
      <c r="F407" s="179" t="s">
        <v>823</v>
      </c>
      <c r="G407" s="180" t="s">
        <v>106</v>
      </c>
      <c r="H407" s="181">
        <v>1</v>
      </c>
      <c r="I407" s="182"/>
      <c r="J407" s="183">
        <f>ROUND(I407*H407,2)</f>
        <v>0</v>
      </c>
      <c r="K407" s="184"/>
      <c r="L407" s="38"/>
      <c r="M407" s="185" t="s">
        <v>1</v>
      </c>
      <c r="N407" s="186" t="s">
        <v>40</v>
      </c>
      <c r="O407" s="85"/>
      <c r="P407" s="187">
        <f>O407*H407</f>
        <v>0</v>
      </c>
      <c r="Q407" s="187">
        <v>0</v>
      </c>
      <c r="R407" s="187">
        <f>Q407*H407</f>
        <v>0</v>
      </c>
      <c r="S407" s="187">
        <v>0</v>
      </c>
      <c r="T407" s="187">
        <f>S407*H407</f>
        <v>0</v>
      </c>
      <c r="U407" s="188" t="s">
        <v>1</v>
      </c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9" t="s">
        <v>107</v>
      </c>
      <c r="AT407" s="189" t="s">
        <v>103</v>
      </c>
      <c r="AU407" s="189" t="s">
        <v>75</v>
      </c>
      <c r="AY407" s="11" t="s">
        <v>108</v>
      </c>
      <c r="BE407" s="190">
        <f>IF(N407="základní",J407,0)</f>
        <v>0</v>
      </c>
      <c r="BF407" s="190">
        <f>IF(N407="snížená",J407,0)</f>
        <v>0</v>
      </c>
      <c r="BG407" s="190">
        <f>IF(N407="zákl. přenesená",J407,0)</f>
        <v>0</v>
      </c>
      <c r="BH407" s="190">
        <f>IF(N407="sníž. přenesená",J407,0)</f>
        <v>0</v>
      </c>
      <c r="BI407" s="190">
        <f>IF(N407="nulová",J407,0)</f>
        <v>0</v>
      </c>
      <c r="BJ407" s="11" t="s">
        <v>80</v>
      </c>
      <c r="BK407" s="190">
        <f>ROUND(I407*H407,2)</f>
        <v>0</v>
      </c>
      <c r="BL407" s="11" t="s">
        <v>107</v>
      </c>
      <c r="BM407" s="189" t="s">
        <v>824</v>
      </c>
    </row>
    <row r="408" s="2" customFormat="1">
      <c r="A408" s="32"/>
      <c r="B408" s="33"/>
      <c r="C408" s="34"/>
      <c r="D408" s="191" t="s">
        <v>110</v>
      </c>
      <c r="E408" s="34"/>
      <c r="F408" s="192" t="s">
        <v>825</v>
      </c>
      <c r="G408" s="34"/>
      <c r="H408" s="34"/>
      <c r="I408" s="193"/>
      <c r="J408" s="34"/>
      <c r="K408" s="34"/>
      <c r="L408" s="38"/>
      <c r="M408" s="194"/>
      <c r="N408" s="195"/>
      <c r="O408" s="85"/>
      <c r="P408" s="85"/>
      <c r="Q408" s="85"/>
      <c r="R408" s="85"/>
      <c r="S408" s="85"/>
      <c r="T408" s="85"/>
      <c r="U408" s="86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1" t="s">
        <v>110</v>
      </c>
      <c r="AU408" s="11" t="s">
        <v>75</v>
      </c>
    </row>
    <row r="409" s="2" customFormat="1">
      <c r="A409" s="32"/>
      <c r="B409" s="33"/>
      <c r="C409" s="34"/>
      <c r="D409" s="191" t="s">
        <v>826</v>
      </c>
      <c r="E409" s="34"/>
      <c r="F409" s="207" t="s">
        <v>827</v>
      </c>
      <c r="G409" s="34"/>
      <c r="H409" s="34"/>
      <c r="I409" s="193"/>
      <c r="J409" s="34"/>
      <c r="K409" s="34"/>
      <c r="L409" s="38"/>
      <c r="M409" s="194"/>
      <c r="N409" s="195"/>
      <c r="O409" s="85"/>
      <c r="P409" s="85"/>
      <c r="Q409" s="85"/>
      <c r="R409" s="85"/>
      <c r="S409" s="85"/>
      <c r="T409" s="85"/>
      <c r="U409" s="86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T409" s="11" t="s">
        <v>826</v>
      </c>
      <c r="AU409" s="11" t="s">
        <v>75</v>
      </c>
    </row>
    <row r="410" s="2" customFormat="1" ht="62.7" customHeight="1">
      <c r="A410" s="32"/>
      <c r="B410" s="33"/>
      <c r="C410" s="177" t="s">
        <v>828</v>
      </c>
      <c r="D410" s="177" t="s">
        <v>103</v>
      </c>
      <c r="E410" s="178" t="s">
        <v>829</v>
      </c>
      <c r="F410" s="179" t="s">
        <v>830</v>
      </c>
      <c r="G410" s="180" t="s">
        <v>106</v>
      </c>
      <c r="H410" s="181">
        <v>1</v>
      </c>
      <c r="I410" s="182"/>
      <c r="J410" s="183">
        <f>ROUND(I410*H410,2)</f>
        <v>0</v>
      </c>
      <c r="K410" s="184"/>
      <c r="L410" s="38"/>
      <c r="M410" s="185" t="s">
        <v>1</v>
      </c>
      <c r="N410" s="186" t="s">
        <v>40</v>
      </c>
      <c r="O410" s="85"/>
      <c r="P410" s="187">
        <f>O410*H410</f>
        <v>0</v>
      </c>
      <c r="Q410" s="187">
        <v>0</v>
      </c>
      <c r="R410" s="187">
        <f>Q410*H410</f>
        <v>0</v>
      </c>
      <c r="S410" s="187">
        <v>0</v>
      </c>
      <c r="T410" s="187">
        <f>S410*H410</f>
        <v>0</v>
      </c>
      <c r="U410" s="188" t="s">
        <v>1</v>
      </c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89" t="s">
        <v>107</v>
      </c>
      <c r="AT410" s="189" t="s">
        <v>103</v>
      </c>
      <c r="AU410" s="189" t="s">
        <v>75</v>
      </c>
      <c r="AY410" s="11" t="s">
        <v>108</v>
      </c>
      <c r="BE410" s="190">
        <f>IF(N410="základní",J410,0)</f>
        <v>0</v>
      </c>
      <c r="BF410" s="190">
        <f>IF(N410="snížená",J410,0)</f>
        <v>0</v>
      </c>
      <c r="BG410" s="190">
        <f>IF(N410="zákl. přenesená",J410,0)</f>
        <v>0</v>
      </c>
      <c r="BH410" s="190">
        <f>IF(N410="sníž. přenesená",J410,0)</f>
        <v>0</v>
      </c>
      <c r="BI410" s="190">
        <f>IF(N410="nulová",J410,0)</f>
        <v>0</v>
      </c>
      <c r="BJ410" s="11" t="s">
        <v>80</v>
      </c>
      <c r="BK410" s="190">
        <f>ROUND(I410*H410,2)</f>
        <v>0</v>
      </c>
      <c r="BL410" s="11" t="s">
        <v>107</v>
      </c>
      <c r="BM410" s="189" t="s">
        <v>831</v>
      </c>
    </row>
    <row r="411" s="2" customFormat="1">
      <c r="A411" s="32"/>
      <c r="B411" s="33"/>
      <c r="C411" s="34"/>
      <c r="D411" s="191" t="s">
        <v>110</v>
      </c>
      <c r="E411" s="34"/>
      <c r="F411" s="192" t="s">
        <v>832</v>
      </c>
      <c r="G411" s="34"/>
      <c r="H411" s="34"/>
      <c r="I411" s="193"/>
      <c r="J411" s="34"/>
      <c r="K411" s="34"/>
      <c r="L411" s="38"/>
      <c r="M411" s="194"/>
      <c r="N411" s="195"/>
      <c r="O411" s="85"/>
      <c r="P411" s="85"/>
      <c r="Q411" s="85"/>
      <c r="R411" s="85"/>
      <c r="S411" s="85"/>
      <c r="T411" s="85"/>
      <c r="U411" s="86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1" t="s">
        <v>110</v>
      </c>
      <c r="AU411" s="11" t="s">
        <v>75</v>
      </c>
    </row>
    <row r="412" s="2" customFormat="1">
      <c r="A412" s="32"/>
      <c r="B412" s="33"/>
      <c r="C412" s="34"/>
      <c r="D412" s="191" t="s">
        <v>826</v>
      </c>
      <c r="E412" s="34"/>
      <c r="F412" s="207" t="s">
        <v>827</v>
      </c>
      <c r="G412" s="34"/>
      <c r="H412" s="34"/>
      <c r="I412" s="193"/>
      <c r="J412" s="34"/>
      <c r="K412" s="34"/>
      <c r="L412" s="38"/>
      <c r="M412" s="194"/>
      <c r="N412" s="195"/>
      <c r="O412" s="85"/>
      <c r="P412" s="85"/>
      <c r="Q412" s="85"/>
      <c r="R412" s="85"/>
      <c r="S412" s="85"/>
      <c r="T412" s="85"/>
      <c r="U412" s="86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T412" s="11" t="s">
        <v>826</v>
      </c>
      <c r="AU412" s="11" t="s">
        <v>75</v>
      </c>
    </row>
    <row r="413" s="2" customFormat="1" ht="62.7" customHeight="1">
      <c r="A413" s="32"/>
      <c r="B413" s="33"/>
      <c r="C413" s="177" t="s">
        <v>833</v>
      </c>
      <c r="D413" s="177" t="s">
        <v>103</v>
      </c>
      <c r="E413" s="178" t="s">
        <v>834</v>
      </c>
      <c r="F413" s="179" t="s">
        <v>835</v>
      </c>
      <c r="G413" s="180" t="s">
        <v>106</v>
      </c>
      <c r="H413" s="181">
        <v>1</v>
      </c>
      <c r="I413" s="182"/>
      <c r="J413" s="183">
        <f>ROUND(I413*H413,2)</f>
        <v>0</v>
      </c>
      <c r="K413" s="184"/>
      <c r="L413" s="38"/>
      <c r="M413" s="185" t="s">
        <v>1</v>
      </c>
      <c r="N413" s="186" t="s">
        <v>40</v>
      </c>
      <c r="O413" s="85"/>
      <c r="P413" s="187">
        <f>O413*H413</f>
        <v>0</v>
      </c>
      <c r="Q413" s="187">
        <v>0</v>
      </c>
      <c r="R413" s="187">
        <f>Q413*H413</f>
        <v>0</v>
      </c>
      <c r="S413" s="187">
        <v>0</v>
      </c>
      <c r="T413" s="187">
        <f>S413*H413</f>
        <v>0</v>
      </c>
      <c r="U413" s="188" t="s">
        <v>1</v>
      </c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9" t="s">
        <v>107</v>
      </c>
      <c r="AT413" s="189" t="s">
        <v>103</v>
      </c>
      <c r="AU413" s="189" t="s">
        <v>75</v>
      </c>
      <c r="AY413" s="11" t="s">
        <v>108</v>
      </c>
      <c r="BE413" s="190">
        <f>IF(N413="základní",J413,0)</f>
        <v>0</v>
      </c>
      <c r="BF413" s="190">
        <f>IF(N413="snížená",J413,0)</f>
        <v>0</v>
      </c>
      <c r="BG413" s="190">
        <f>IF(N413="zákl. přenesená",J413,0)</f>
        <v>0</v>
      </c>
      <c r="BH413" s="190">
        <f>IF(N413="sníž. přenesená",J413,0)</f>
        <v>0</v>
      </c>
      <c r="BI413" s="190">
        <f>IF(N413="nulová",J413,0)</f>
        <v>0</v>
      </c>
      <c r="BJ413" s="11" t="s">
        <v>80</v>
      </c>
      <c r="BK413" s="190">
        <f>ROUND(I413*H413,2)</f>
        <v>0</v>
      </c>
      <c r="BL413" s="11" t="s">
        <v>107</v>
      </c>
      <c r="BM413" s="189" t="s">
        <v>836</v>
      </c>
    </row>
    <row r="414" s="2" customFormat="1">
      <c r="A414" s="32"/>
      <c r="B414" s="33"/>
      <c r="C414" s="34"/>
      <c r="D414" s="191" t="s">
        <v>110</v>
      </c>
      <c r="E414" s="34"/>
      <c r="F414" s="192" t="s">
        <v>837</v>
      </c>
      <c r="G414" s="34"/>
      <c r="H414" s="34"/>
      <c r="I414" s="193"/>
      <c r="J414" s="34"/>
      <c r="K414" s="34"/>
      <c r="L414" s="38"/>
      <c r="M414" s="194"/>
      <c r="N414" s="195"/>
      <c r="O414" s="85"/>
      <c r="P414" s="85"/>
      <c r="Q414" s="85"/>
      <c r="R414" s="85"/>
      <c r="S414" s="85"/>
      <c r="T414" s="85"/>
      <c r="U414" s="86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1" t="s">
        <v>110</v>
      </c>
      <c r="AU414" s="11" t="s">
        <v>75</v>
      </c>
    </row>
    <row r="415" s="2" customFormat="1">
      <c r="A415" s="32"/>
      <c r="B415" s="33"/>
      <c r="C415" s="34"/>
      <c r="D415" s="191" t="s">
        <v>826</v>
      </c>
      <c r="E415" s="34"/>
      <c r="F415" s="207" t="s">
        <v>827</v>
      </c>
      <c r="G415" s="34"/>
      <c r="H415" s="34"/>
      <c r="I415" s="193"/>
      <c r="J415" s="34"/>
      <c r="K415" s="34"/>
      <c r="L415" s="38"/>
      <c r="M415" s="208"/>
      <c r="N415" s="209"/>
      <c r="O415" s="210"/>
      <c r="P415" s="210"/>
      <c r="Q415" s="210"/>
      <c r="R415" s="210"/>
      <c r="S415" s="210"/>
      <c r="T415" s="210"/>
      <c r="U415" s="211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T415" s="11" t="s">
        <v>826</v>
      </c>
      <c r="AU415" s="11" t="s">
        <v>75</v>
      </c>
    </row>
    <row r="416" s="2" customFormat="1" ht="6.96" customHeight="1">
      <c r="A416" s="32"/>
      <c r="B416" s="60"/>
      <c r="C416" s="61"/>
      <c r="D416" s="61"/>
      <c r="E416" s="61"/>
      <c r="F416" s="61"/>
      <c r="G416" s="61"/>
      <c r="H416" s="61"/>
      <c r="I416" s="61"/>
      <c r="J416" s="61"/>
      <c r="K416" s="61"/>
      <c r="L416" s="38"/>
      <c r="M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</row>
  </sheetData>
  <sheetProtection sheet="1" autoFilter="0" formatColumns="0" formatRows="0" objects="1" scenarios="1" spinCount="100000" saltValue="YGjfPBXmJm6T02jRl/086CBuumJKGw44WvXo2kqZNb7xEKPKAj8roemRg4ogIFo0+QvAWj304OT/ukVtkPJ31Q==" hashValue="YXUR4+de0JCauNs/ryewsy+HJfY6Q2VCbiIX6lb4x4dNkSztpR9kX9yL4I2y6Rpby5JZtMasPIzqQGFtM/pWKg==" algorithmName="SHA-512" password="CC35"/>
  <autoFilter ref="C111:K415"/>
  <mergeCells count="6">
    <mergeCell ref="E7:H7"/>
    <mergeCell ref="E16:H16"/>
    <mergeCell ref="E25:H25"/>
    <mergeCell ref="E85:H85"/>
    <mergeCell ref="E104:H10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2022-03-07T10:17:16Z</dcterms:created>
  <dcterms:modified xsi:type="dcterms:W3CDTF">2022-03-07T10:17:19Z</dcterms:modified>
</cp:coreProperties>
</file>